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admin\Desktop\高教深耕\113\113 彈性薪資\彈薪\1. eForm information\公告\"/>
    </mc:Choice>
  </mc:AlternateContent>
  <xr:revisionPtr revIDLastSave="0" documentId="13_ncr:1_{0EEAF601-2DA9-4038-AE16-C72CFD0EA4D9}" xr6:coauthVersionLast="47" xr6:coauthVersionMax="47" xr10:uidLastSave="{00000000-0000-0000-0000-000000000000}"/>
  <bookViews>
    <workbookView xWindow="0" yWindow="384" windowWidth="23040" windowHeight="11928" firstSheet="1" activeTab="1" xr2:uid="{0C48BAC3-CD6C-410E-A2DE-E72A1B43A219}"/>
  </bookViews>
  <sheets>
    <sheet name="對照用" sheetId="5" state="hidden" r:id="rId1"/>
    <sheet name="說明 Explanation" sheetId="2" r:id="rId2"/>
    <sheet name="申請表 (範例) Form (example)" sheetId="31" r:id="rId3"/>
    <sheet name="申請表 Application Form" sheetId="17" r:id="rId4"/>
    <sheet name="INDEX" sheetId="10"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17" l="1"/>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192" i="17"/>
  <c r="N193" i="17"/>
  <c r="N194" i="17"/>
  <c r="N195" i="17"/>
  <c r="N196" i="17"/>
  <c r="N197" i="17"/>
  <c r="N198" i="17"/>
  <c r="N199" i="17"/>
  <c r="N200" i="17"/>
  <c r="N201" i="17"/>
  <c r="N202" i="17"/>
  <c r="N203" i="17"/>
  <c r="N204" i="17"/>
  <c r="N205" i="17"/>
  <c r="N206" i="17"/>
  <c r="N207" i="17"/>
  <c r="N208" i="17"/>
  <c r="N209" i="17"/>
  <c r="N210" i="17"/>
  <c r="N211" i="17"/>
  <c r="N212" i="17"/>
  <c r="N213" i="17"/>
  <c r="N214" i="17"/>
  <c r="N215" i="17"/>
  <c r="N216" i="17"/>
  <c r="N217" i="17"/>
  <c r="N218" i="17"/>
  <c r="N219" i="17"/>
  <c r="N220" i="17"/>
  <c r="N221" i="17"/>
  <c r="N222" i="17"/>
  <c r="N223" i="17"/>
  <c r="N224" i="17"/>
  <c r="N225" i="17"/>
  <c r="N226" i="17"/>
  <c r="N227" i="17"/>
  <c r="N228" i="17"/>
  <c r="N229" i="17"/>
  <c r="N230" i="17"/>
  <c r="N231" i="17"/>
  <c r="N232" i="17"/>
  <c r="N233" i="17"/>
  <c r="N234" i="17"/>
  <c r="N235" i="17"/>
  <c r="N236" i="17"/>
  <c r="N237" i="17"/>
  <c r="N238" i="17"/>
  <c r="N239" i="17"/>
  <c r="N240" i="17"/>
  <c r="N241" i="17"/>
  <c r="N242" i="17"/>
  <c r="N243" i="17"/>
  <c r="N244" i="17"/>
  <c r="N245" i="17"/>
  <c r="N246" i="17"/>
  <c r="N247" i="17"/>
  <c r="N248" i="17"/>
  <c r="N249" i="17"/>
  <c r="N250" i="17"/>
  <c r="N251" i="17"/>
  <c r="N252" i="17"/>
  <c r="N253" i="17"/>
  <c r="N254" i="17"/>
  <c r="N255" i="17"/>
  <c r="N256" i="17"/>
  <c r="N257" i="17"/>
  <c r="N258" i="17"/>
  <c r="N259" i="17"/>
  <c r="N260" i="17"/>
  <c r="N261" i="17"/>
  <c r="N262" i="17"/>
  <c r="N263" i="17"/>
  <c r="N264" i="17"/>
  <c r="N265" i="17"/>
  <c r="N266" i="17"/>
  <c r="N267" i="17"/>
  <c r="N268" i="17"/>
  <c r="N269" i="17"/>
  <c r="N270" i="17"/>
  <c r="N271" i="17"/>
  <c r="N272" i="17"/>
  <c r="N273" i="17"/>
  <c r="N274" i="17"/>
  <c r="N275" i="17"/>
  <c r="N276" i="17"/>
  <c r="N277" i="17"/>
  <c r="N278" i="17"/>
  <c r="N279" i="17"/>
  <c r="N280" i="17"/>
  <c r="N281" i="17"/>
  <c r="N282" i="17"/>
  <c r="N283" i="17"/>
  <c r="N284" i="17"/>
  <c r="N285" i="17"/>
  <c r="N286" i="17"/>
  <c r="N287" i="17"/>
  <c r="N288" i="17"/>
  <c r="N289" i="17"/>
  <c r="N290" i="17"/>
  <c r="N291" i="17"/>
  <c r="N292" i="17"/>
  <c r="N293" i="17"/>
  <c r="N294" i="17"/>
  <c r="N295" i="17"/>
  <c r="N296" i="17"/>
  <c r="N297" i="17"/>
  <c r="N298" i="17"/>
  <c r="N299" i="17"/>
  <c r="N300" i="17"/>
  <c r="N301" i="17"/>
  <c r="N302" i="17"/>
  <c r="N303" i="17"/>
  <c r="N304" i="17"/>
  <c r="N305" i="17"/>
  <c r="N306" i="17"/>
  <c r="N307" i="17"/>
  <c r="N308" i="17"/>
  <c r="N309" i="17"/>
  <c r="N310" i="17"/>
  <c r="N311" i="17"/>
  <c r="N312" i="17"/>
  <c r="N313" i="17"/>
  <c r="N314" i="17"/>
  <c r="N315" i="17"/>
  <c r="N316" i="17"/>
  <c r="N317" i="17"/>
  <c r="N318" i="17"/>
  <c r="N319" i="17"/>
  <c r="N320" i="17"/>
  <c r="N321" i="17"/>
  <c r="N322" i="17"/>
  <c r="N323" i="17"/>
  <c r="N324" i="17"/>
  <c r="N325" i="17"/>
  <c r="N326" i="17"/>
  <c r="N327" i="17"/>
  <c r="N328" i="17"/>
  <c r="N329" i="17"/>
  <c r="N330" i="17"/>
  <c r="N331" i="17"/>
  <c r="N332" i="17"/>
  <c r="N333" i="17"/>
  <c r="N334" i="17"/>
  <c r="N335" i="17"/>
  <c r="N336" i="17"/>
  <c r="N337" i="17"/>
  <c r="N338" i="17"/>
  <c r="N339" i="17"/>
  <c r="N340" i="17"/>
  <c r="N341" i="17"/>
  <c r="N342" i="17"/>
  <c r="N343" i="17"/>
  <c r="N344" i="17"/>
  <c r="N345" i="17"/>
  <c r="N346" i="17"/>
  <c r="N347" i="17"/>
  <c r="N348" i="17"/>
  <c r="N349" i="17"/>
  <c r="N350" i="17"/>
  <c r="N351" i="17"/>
  <c r="N352" i="17"/>
  <c r="N353" i="17"/>
  <c r="N354" i="17"/>
  <c r="N355" i="17"/>
  <c r="N356" i="17"/>
  <c r="N357" i="17"/>
  <c r="N358" i="17"/>
  <c r="N359" i="17"/>
  <c r="N360" i="17"/>
  <c r="N361" i="17"/>
  <c r="N362" i="17"/>
  <c r="N363" i="17"/>
  <c r="N364" i="17"/>
  <c r="N365" i="17"/>
  <c r="N366" i="17"/>
  <c r="N367" i="17"/>
  <c r="N368" i="17"/>
  <c r="N369" i="17"/>
  <c r="N370" i="17"/>
  <c r="N371" i="17"/>
  <c r="N372" i="17"/>
  <c r="N373" i="17"/>
  <c r="N374" i="17"/>
  <c r="N375" i="17"/>
  <c r="N376" i="17"/>
  <c r="N377" i="17"/>
  <c r="N378" i="17"/>
  <c r="N379" i="17"/>
  <c r="N380" i="17"/>
  <c r="N381" i="17"/>
  <c r="N382" i="17"/>
  <c r="N383" i="17"/>
  <c r="N384" i="17"/>
  <c r="N385" i="17"/>
  <c r="N386" i="17"/>
  <c r="N387" i="17"/>
  <c r="N388" i="17"/>
  <c r="N389" i="17"/>
  <c r="N390" i="17"/>
  <c r="N391" i="17"/>
  <c r="N392" i="17"/>
  <c r="N393" i="17"/>
  <c r="N394" i="17"/>
  <c r="N395" i="17"/>
  <c r="N396" i="17"/>
  <c r="N397" i="17"/>
  <c r="N398" i="17"/>
  <c r="N399" i="17"/>
  <c r="N400" i="17"/>
  <c r="N401" i="17"/>
  <c r="N402" i="17"/>
  <c r="N403" i="17"/>
  <c r="N404" i="17"/>
  <c r="N405" i="17"/>
  <c r="N406" i="17"/>
  <c r="N407" i="17"/>
  <c r="N408" i="17"/>
  <c r="N409" i="17"/>
  <c r="N410" i="17"/>
  <c r="N411" i="17"/>
  <c r="N412" i="17"/>
  <c r="N413" i="17"/>
  <c r="N414" i="17"/>
  <c r="N415" i="17"/>
  <c r="N416" i="17"/>
  <c r="N417" i="17"/>
  <c r="N418" i="17"/>
  <c r="N419" i="17"/>
  <c r="N420" i="17"/>
  <c r="N421" i="17"/>
  <c r="N422" i="17"/>
  <c r="N423" i="17"/>
  <c r="N424" i="17"/>
  <c r="N425" i="17"/>
  <c r="N426" i="17"/>
  <c r="N427" i="17"/>
  <c r="N428" i="17"/>
  <c r="N429" i="17"/>
  <c r="N430" i="17"/>
  <c r="N431" i="17"/>
  <c r="N432" i="17"/>
  <c r="N433" i="17"/>
  <c r="N434" i="17"/>
  <c r="N435" i="17"/>
  <c r="N436" i="17"/>
  <c r="N437" i="17"/>
  <c r="N438" i="17"/>
  <c r="N439" i="17"/>
  <c r="N440" i="17"/>
  <c r="N441" i="17"/>
  <c r="N442" i="17"/>
  <c r="N443" i="17"/>
  <c r="N444" i="17"/>
  <c r="N445" i="17"/>
  <c r="N446" i="17"/>
  <c r="N447" i="17"/>
  <c r="N448" i="17"/>
  <c r="N449" i="17"/>
  <c r="N450" i="17"/>
  <c r="N451" i="17"/>
  <c r="N452" i="17"/>
  <c r="N453" i="17"/>
  <c r="N454" i="17"/>
  <c r="N455" i="17"/>
  <c r="N456" i="17"/>
  <c r="N457" i="17"/>
  <c r="N458" i="17"/>
  <c r="N459" i="17"/>
  <c r="N460" i="17"/>
  <c r="N461" i="17"/>
  <c r="N462" i="17"/>
  <c r="N463" i="17"/>
  <c r="N464" i="17"/>
  <c r="N465" i="17"/>
  <c r="N466" i="17"/>
  <c r="N467" i="17"/>
  <c r="N468" i="17"/>
  <c r="N469" i="17"/>
  <c r="N470" i="17"/>
  <c r="N471" i="17"/>
  <c r="N472" i="17"/>
  <c r="N473" i="17"/>
  <c r="N474" i="17"/>
  <c r="N475" i="17"/>
  <c r="N476" i="17"/>
  <c r="N477" i="17"/>
  <c r="N478" i="17"/>
  <c r="N479" i="17"/>
  <c r="N480" i="17"/>
  <c r="N481" i="17"/>
  <c r="N482" i="17"/>
  <c r="N483" i="17"/>
  <c r="N484" i="17"/>
  <c r="N485" i="17"/>
  <c r="N486" i="17"/>
  <c r="N487" i="17"/>
  <c r="N488" i="17"/>
  <c r="N489" i="17"/>
  <c r="N490" i="17"/>
  <c r="N491" i="17"/>
  <c r="N492" i="17"/>
  <c r="N493" i="17"/>
  <c r="N494" i="17"/>
  <c r="N495" i="17"/>
  <c r="N496" i="17"/>
  <c r="N497" i="17"/>
  <c r="N498" i="17"/>
  <c r="N499" i="17"/>
  <c r="N500" i="17"/>
  <c r="N501" i="17"/>
  <c r="N502" i="17"/>
  <c r="N503" i="17"/>
  <c r="N504" i="17"/>
  <c r="N505" i="17"/>
  <c r="N506" i="17"/>
  <c r="N507" i="17"/>
  <c r="N508" i="17"/>
  <c r="N509" i="17"/>
  <c r="N510" i="17"/>
  <c r="N511" i="17"/>
  <c r="N512" i="17"/>
  <c r="N513" i="17"/>
  <c r="N514" i="17"/>
  <c r="N515" i="17"/>
  <c r="N516" i="17"/>
  <c r="N517" i="17"/>
  <c r="N518" i="17"/>
  <c r="N519" i="17"/>
  <c r="N520" i="17"/>
  <c r="N521" i="17"/>
  <c r="N522" i="17"/>
  <c r="N523" i="17"/>
  <c r="N524" i="17"/>
  <c r="N525" i="17"/>
  <c r="N526" i="17"/>
  <c r="N527" i="17"/>
  <c r="N528" i="17"/>
  <c r="N529" i="17"/>
  <c r="N530" i="17"/>
  <c r="N531" i="17"/>
  <c r="N532" i="17"/>
  <c r="N533" i="17"/>
  <c r="N534" i="17"/>
  <c r="N535" i="17"/>
  <c r="N536" i="17"/>
  <c r="N537" i="17"/>
  <c r="N538" i="17"/>
  <c r="N539" i="17"/>
  <c r="N540" i="17"/>
  <c r="N541" i="17"/>
  <c r="N542" i="17"/>
  <c r="N543" i="17"/>
  <c r="N544" i="17"/>
  <c r="N545" i="17"/>
  <c r="N546" i="17"/>
  <c r="N547" i="17"/>
  <c r="N548" i="17"/>
  <c r="N549" i="17"/>
  <c r="N550" i="17"/>
  <c r="N551" i="17"/>
  <c r="N552" i="17"/>
  <c r="N553" i="17"/>
  <c r="N554" i="17"/>
  <c r="N555" i="17"/>
  <c r="N556" i="17"/>
  <c r="N557" i="17"/>
  <c r="N558" i="17"/>
  <c r="N559" i="17"/>
  <c r="N560" i="17"/>
  <c r="N561" i="17"/>
  <c r="N562" i="17"/>
  <c r="N563" i="17"/>
  <c r="N564" i="17"/>
  <c r="N565" i="17"/>
  <c r="N566" i="17"/>
  <c r="N567" i="17"/>
  <c r="N568" i="17"/>
  <c r="N569" i="17"/>
  <c r="N570" i="17"/>
  <c r="N571" i="17"/>
  <c r="N572" i="17"/>
  <c r="N573" i="17"/>
  <c r="N574" i="17"/>
  <c r="N575" i="17"/>
  <c r="N576" i="17"/>
  <c r="N577" i="17"/>
  <c r="N578" i="17"/>
  <c r="N579" i="17"/>
  <c r="N580" i="17"/>
  <c r="N581" i="17"/>
  <c r="N582" i="17"/>
  <c r="N583" i="17"/>
  <c r="N584" i="17"/>
  <c r="N585" i="17"/>
  <c r="N586" i="17"/>
  <c r="N587" i="17"/>
  <c r="N588" i="17"/>
  <c r="N589" i="17"/>
  <c r="N590" i="17"/>
  <c r="N591" i="17"/>
  <c r="N592" i="17"/>
  <c r="N593" i="17"/>
  <c r="N594" i="17"/>
  <c r="N595" i="17"/>
  <c r="N596" i="17"/>
  <c r="N597" i="17"/>
  <c r="N598" i="17"/>
  <c r="N599" i="17"/>
  <c r="N600" i="17"/>
  <c r="N601" i="17"/>
  <c r="N602" i="17"/>
  <c r="N603" i="17"/>
  <c r="N604" i="17"/>
  <c r="N605" i="17"/>
  <c r="N606" i="17"/>
  <c r="N607" i="17"/>
  <c r="N608" i="17"/>
  <c r="N609" i="17"/>
  <c r="N610" i="17"/>
  <c r="N611" i="17"/>
  <c r="N612" i="17"/>
  <c r="N613" i="17"/>
  <c r="N614" i="17"/>
  <c r="N615" i="17"/>
  <c r="N616" i="17"/>
  <c r="N617" i="17"/>
  <c r="N618" i="17"/>
  <c r="N619" i="17"/>
  <c r="N620" i="17"/>
  <c r="N621" i="17"/>
  <c r="N622" i="17"/>
  <c r="N623" i="17"/>
  <c r="N624" i="17"/>
  <c r="N625" i="17"/>
  <c r="N626" i="17"/>
  <c r="N627" i="17"/>
  <c r="N628" i="17"/>
  <c r="N629" i="17"/>
  <c r="N630" i="17"/>
  <c r="N631" i="17"/>
  <c r="N632" i="17"/>
  <c r="N633" i="17"/>
  <c r="N634" i="17"/>
  <c r="N635" i="17"/>
  <c r="N636" i="17"/>
  <c r="N637" i="17"/>
  <c r="N638" i="17"/>
  <c r="N639" i="17"/>
  <c r="N640" i="17"/>
  <c r="N641" i="17"/>
  <c r="N642" i="17"/>
  <c r="N643" i="17"/>
  <c r="N644" i="17"/>
  <c r="N645" i="17"/>
  <c r="N646" i="17"/>
  <c r="N647" i="17"/>
  <c r="N648" i="17"/>
  <c r="N649" i="17"/>
  <c r="N650" i="17"/>
  <c r="N651" i="17"/>
  <c r="N652" i="17"/>
  <c r="N653" i="17"/>
  <c r="N654" i="17"/>
  <c r="N655" i="17"/>
  <c r="N656" i="17"/>
  <c r="N657" i="17"/>
  <c r="N658" i="17"/>
  <c r="N659" i="17"/>
  <c r="N660" i="17"/>
  <c r="N661" i="17"/>
  <c r="N662" i="17"/>
  <c r="N663" i="17"/>
  <c r="N664" i="17"/>
  <c r="N665" i="17"/>
  <c r="N666" i="17"/>
  <c r="N667" i="17"/>
  <c r="N668" i="17"/>
  <c r="N669" i="17"/>
  <c r="N670" i="17"/>
  <c r="N671" i="17"/>
  <c r="N672" i="17"/>
  <c r="N673" i="17"/>
  <c r="N674" i="17"/>
  <c r="N675" i="17"/>
  <c r="N676" i="17"/>
  <c r="N677" i="17"/>
  <c r="N678" i="17"/>
  <c r="N679" i="17"/>
  <c r="N680" i="17"/>
  <c r="N681" i="17"/>
  <c r="N682" i="17"/>
  <c r="N683" i="17"/>
  <c r="N684" i="17"/>
  <c r="N685" i="17"/>
  <c r="N686" i="17"/>
  <c r="N687" i="17"/>
  <c r="N688" i="17"/>
  <c r="N689" i="17"/>
  <c r="N690" i="17"/>
  <c r="N691" i="17"/>
  <c r="N692" i="17"/>
  <c r="N693" i="17"/>
  <c r="N694" i="17"/>
  <c r="N695" i="17"/>
  <c r="N696" i="17"/>
  <c r="N697" i="17"/>
  <c r="N698" i="17"/>
  <c r="N699" i="17"/>
  <c r="N700" i="17"/>
  <c r="N701" i="17"/>
  <c r="N702" i="17"/>
  <c r="N703" i="17"/>
  <c r="N704" i="17"/>
  <c r="N705" i="17"/>
  <c r="N706" i="17"/>
  <c r="N707" i="17"/>
  <c r="N708" i="17"/>
  <c r="N709" i="17"/>
  <c r="N710" i="17"/>
  <c r="N711" i="17"/>
  <c r="N712" i="17"/>
  <c r="N713" i="17"/>
  <c r="N714" i="17"/>
  <c r="N715" i="17"/>
  <c r="N716" i="17"/>
  <c r="N717" i="17"/>
  <c r="N718" i="17"/>
  <c r="N719" i="17"/>
  <c r="N720" i="17"/>
  <c r="N721" i="17"/>
  <c r="N722" i="17"/>
  <c r="N723" i="17"/>
  <c r="N724" i="17"/>
  <c r="N725" i="17"/>
  <c r="N726" i="17"/>
  <c r="N727" i="17"/>
  <c r="N728" i="17"/>
  <c r="N729" i="17"/>
  <c r="N730" i="17"/>
  <c r="N731" i="17"/>
  <c r="N732" i="17"/>
  <c r="N733" i="17"/>
  <c r="N734" i="17"/>
  <c r="N735" i="17"/>
  <c r="N736" i="17"/>
  <c r="N737" i="17"/>
  <c r="N738" i="17"/>
  <c r="N739" i="17"/>
  <c r="N740" i="17"/>
  <c r="N741" i="17"/>
  <c r="N742" i="17"/>
  <c r="N743" i="17"/>
  <c r="N744" i="17"/>
  <c r="N745" i="17"/>
  <c r="N746" i="17"/>
  <c r="N747" i="17"/>
  <c r="N748" i="17"/>
  <c r="N749" i="17"/>
  <c r="N750" i="17"/>
  <c r="N751" i="17"/>
  <c r="N752" i="17"/>
  <c r="N753" i="17"/>
  <c r="N754" i="17"/>
  <c r="N755" i="17"/>
  <c r="N756" i="17"/>
  <c r="N757" i="17"/>
  <c r="N758" i="17"/>
  <c r="N759" i="17"/>
  <c r="N760" i="17"/>
  <c r="N761" i="17"/>
  <c r="N762" i="17"/>
  <c r="N763" i="17"/>
  <c r="N764" i="17"/>
  <c r="N765" i="17"/>
  <c r="N766" i="17"/>
  <c r="N767" i="17"/>
  <c r="N768" i="17"/>
  <c r="N769" i="17"/>
  <c r="N770" i="17"/>
  <c r="N771" i="17"/>
  <c r="N772" i="17"/>
  <c r="N773" i="17"/>
  <c r="N774" i="17"/>
  <c r="N775" i="17"/>
  <c r="N776" i="17"/>
  <c r="N777" i="17"/>
  <c r="N778" i="17"/>
  <c r="N779" i="17"/>
  <c r="N780" i="17"/>
  <c r="N781" i="17"/>
  <c r="N782" i="17"/>
  <c r="N783" i="17"/>
  <c r="N784" i="17"/>
  <c r="N785" i="17"/>
  <c r="N786" i="17"/>
  <c r="N787" i="17"/>
  <c r="N788" i="17"/>
  <c r="N789" i="17"/>
  <c r="N790" i="17"/>
  <c r="N791" i="17"/>
  <c r="N792" i="17"/>
  <c r="N793" i="17"/>
  <c r="N794" i="17"/>
  <c r="N795" i="17"/>
  <c r="N796" i="17"/>
  <c r="N797" i="17"/>
  <c r="N798" i="17"/>
  <c r="N799" i="17"/>
  <c r="N800" i="17"/>
  <c r="N801" i="17"/>
  <c r="N802" i="17"/>
  <c r="N803" i="17"/>
  <c r="N804" i="17"/>
  <c r="N805" i="17"/>
  <c r="N806" i="17"/>
  <c r="N807" i="17"/>
  <c r="N808" i="17"/>
  <c r="N809" i="17"/>
  <c r="N810" i="17"/>
  <c r="N811" i="17"/>
  <c r="N812" i="17"/>
  <c r="N813" i="17"/>
  <c r="N814" i="17"/>
  <c r="N815" i="17"/>
  <c r="N816" i="17"/>
  <c r="N817" i="17"/>
  <c r="N818" i="17"/>
  <c r="N819" i="17"/>
  <c r="N820" i="17"/>
  <c r="N821" i="17"/>
  <c r="N822" i="17"/>
  <c r="N823" i="17"/>
  <c r="N824" i="17"/>
  <c r="N825" i="17"/>
  <c r="N826" i="17"/>
  <c r="N827" i="17"/>
  <c r="N828" i="17"/>
  <c r="N829" i="17"/>
  <c r="N830" i="17"/>
  <c r="N831" i="17"/>
  <c r="N832" i="17"/>
  <c r="N833" i="17"/>
  <c r="N834" i="17"/>
  <c r="N835" i="17"/>
  <c r="N836" i="17"/>
  <c r="N837" i="17"/>
  <c r="N838" i="17"/>
  <c r="N839" i="17"/>
  <c r="N840" i="17"/>
  <c r="N841" i="17"/>
  <c r="N842" i="17"/>
  <c r="N843" i="17"/>
  <c r="N844" i="17"/>
  <c r="N845" i="17"/>
  <c r="N846" i="17"/>
  <c r="N847" i="17"/>
  <c r="N848" i="17"/>
  <c r="N849" i="17"/>
  <c r="N850" i="17"/>
  <c r="N851" i="17"/>
  <c r="N852" i="17"/>
  <c r="N853" i="17"/>
  <c r="N854" i="17"/>
  <c r="N855" i="17"/>
  <c r="N856" i="17"/>
  <c r="N857" i="17"/>
  <c r="N858" i="17"/>
  <c r="N859" i="17"/>
  <c r="N860" i="17"/>
  <c r="N861" i="17"/>
  <c r="N862" i="17"/>
  <c r="N863" i="17"/>
  <c r="N864" i="17"/>
  <c r="N865" i="17"/>
  <c r="N866" i="17"/>
  <c r="N867" i="17"/>
  <c r="N868" i="17"/>
  <c r="N869" i="17"/>
  <c r="N870" i="17"/>
  <c r="N871" i="17"/>
  <c r="N872" i="17"/>
  <c r="N873" i="17"/>
  <c r="N874" i="17"/>
  <c r="N875" i="17"/>
  <c r="N876" i="17"/>
  <c r="N877" i="17"/>
  <c r="N878" i="17"/>
  <c r="N879" i="17"/>
  <c r="N880" i="17"/>
  <c r="N881" i="17"/>
  <c r="N882" i="17"/>
  <c r="N883" i="17"/>
  <c r="N884" i="17"/>
  <c r="N885" i="17"/>
  <c r="N886" i="17"/>
  <c r="N887" i="17"/>
  <c r="N888" i="17"/>
  <c r="N889" i="17"/>
  <c r="N890" i="17"/>
  <c r="N891" i="17"/>
  <c r="N892" i="17"/>
  <c r="N893" i="17"/>
  <c r="N894" i="17"/>
  <c r="N895" i="17"/>
  <c r="N896" i="17"/>
  <c r="N897" i="17"/>
  <c r="N898" i="17"/>
  <c r="N899" i="17"/>
  <c r="N900" i="17"/>
  <c r="N901" i="17"/>
  <c r="N902" i="17"/>
  <c r="N903" i="17"/>
  <c r="N904" i="17"/>
  <c r="N905" i="17"/>
  <c r="N906" i="17"/>
  <c r="N907" i="17"/>
  <c r="N908" i="17"/>
  <c r="N909" i="17"/>
  <c r="N910" i="17"/>
  <c r="N911" i="17"/>
  <c r="N912" i="17"/>
  <c r="N913" i="17"/>
  <c r="N914" i="17"/>
  <c r="N915" i="17"/>
  <c r="N916" i="17"/>
  <c r="N917" i="17"/>
  <c r="N918" i="17"/>
  <c r="N919" i="17"/>
  <c r="N920" i="17"/>
  <c r="N921" i="17"/>
  <c r="N922" i="17"/>
  <c r="N923" i="17"/>
  <c r="N924" i="17"/>
  <c r="N925" i="17"/>
  <c r="N926" i="17"/>
  <c r="N927" i="17"/>
  <c r="N928" i="17"/>
  <c r="N929" i="17"/>
  <c r="N930" i="17"/>
  <c r="N931" i="17"/>
  <c r="N932" i="17"/>
  <c r="N933" i="17"/>
  <c r="N934" i="17"/>
  <c r="N935" i="17"/>
  <c r="N936" i="17"/>
  <c r="N937" i="17"/>
  <c r="N938" i="17"/>
  <c r="N939" i="17"/>
  <c r="N940" i="17"/>
  <c r="N941" i="17"/>
  <c r="N942" i="17"/>
  <c r="N943" i="17"/>
  <c r="N944" i="17"/>
  <c r="N945" i="17"/>
  <c r="N946" i="17"/>
  <c r="N947" i="17"/>
  <c r="N948" i="17"/>
  <c r="N949" i="17"/>
  <c r="N950" i="17"/>
  <c r="N951" i="17"/>
  <c r="N952" i="17"/>
  <c r="N953" i="17"/>
  <c r="N954" i="17"/>
  <c r="N955" i="17"/>
  <c r="N956" i="17"/>
  <c r="N957" i="17"/>
  <c r="N958" i="17"/>
  <c r="N959" i="17"/>
  <c r="N960" i="17"/>
  <c r="N961" i="17"/>
  <c r="N962" i="17"/>
  <c r="N963" i="17"/>
  <c r="N964" i="17"/>
  <c r="N965" i="17"/>
  <c r="N966" i="17"/>
  <c r="N967" i="17"/>
  <c r="N968" i="17"/>
  <c r="N969" i="17"/>
  <c r="N970" i="17"/>
  <c r="N971" i="17"/>
  <c r="N972" i="17"/>
  <c r="N973" i="17"/>
  <c r="N974" i="17"/>
  <c r="N975" i="17"/>
  <c r="N976" i="17"/>
  <c r="N977" i="17"/>
  <c r="N978" i="17"/>
  <c r="N979" i="17"/>
  <c r="N980" i="17"/>
  <c r="N981" i="17"/>
  <c r="N982" i="17"/>
  <c r="N983" i="17"/>
  <c r="N984" i="17"/>
  <c r="N985" i="17"/>
  <c r="N986" i="17"/>
  <c r="N987" i="17"/>
  <c r="N988" i="17"/>
  <c r="N989" i="17"/>
  <c r="N990" i="17"/>
  <c r="N991" i="17"/>
  <c r="N992" i="17"/>
  <c r="N993" i="17"/>
  <c r="N994" i="17"/>
  <c r="N995" i="17"/>
  <c r="N996" i="17"/>
  <c r="N997" i="17"/>
  <c r="N998" i="17"/>
  <c r="N999" i="17"/>
  <c r="N1000" i="17"/>
  <c r="N1001" i="17"/>
  <c r="N1002" i="17"/>
  <c r="N1003" i="17"/>
  <c r="N1004" i="17"/>
  <c r="N1005" i="17"/>
  <c r="N1006" i="17"/>
  <c r="N1007" i="17"/>
  <c r="N1008" i="17"/>
  <c r="N1009" i="17"/>
  <c r="N1010" i="17"/>
  <c r="N1011" i="17"/>
  <c r="N1012" i="17"/>
  <c r="N1013" i="17"/>
  <c r="N1014" i="17"/>
  <c r="N1015" i="17"/>
  <c r="N1016" i="17"/>
  <c r="N1017" i="17"/>
  <c r="N1018" i="17"/>
  <c r="N1019" i="17"/>
  <c r="N1020" i="17"/>
  <c r="N1021" i="17"/>
  <c r="N1022" i="17"/>
  <c r="N1023" i="17"/>
  <c r="N1024" i="17"/>
  <c r="N1025" i="17"/>
  <c r="N1026" i="17"/>
  <c r="N1027" i="17"/>
  <c r="N1028" i="17"/>
  <c r="N1029" i="17"/>
  <c r="N1030" i="17"/>
  <c r="N1031" i="17"/>
  <c r="N1032" i="17"/>
  <c r="N1033" i="17"/>
  <c r="N1034" i="17"/>
  <c r="N1035" i="17"/>
  <c r="N1036" i="17"/>
  <c r="N1037" i="17"/>
  <c r="N1038" i="17"/>
  <c r="N1039" i="17"/>
  <c r="N1040" i="17"/>
  <c r="N1041" i="17"/>
  <c r="N1042" i="17"/>
  <c r="N1043" i="17"/>
  <c r="N1044" i="17"/>
  <c r="N1045" i="17"/>
  <c r="N1046" i="17"/>
  <c r="N1047" i="17"/>
  <c r="N1048" i="17"/>
  <c r="N1049" i="17"/>
  <c r="N11" i="17"/>
  <c r="N10" i="17"/>
  <c r="N9" i="17"/>
  <c r="N8" i="17"/>
  <c r="N7" i="17"/>
  <c r="N6" i="17"/>
  <c r="P12" i="17"/>
  <c r="P18" i="17"/>
  <c r="P24" i="17"/>
  <c r="P30" i="17"/>
  <c r="Y6" i="10" s="1" a="1"/>
  <c r="Y6" i="10" s="1"/>
  <c r="P36" i="17"/>
  <c r="P42" i="17"/>
  <c r="P48" i="17"/>
  <c r="P54" i="17"/>
  <c r="Y10" i="10" s="1" a="1"/>
  <c r="Y10" i="10" s="1"/>
  <c r="P60" i="17"/>
  <c r="P66" i="17"/>
  <c r="P72" i="17"/>
  <c r="P78" i="17"/>
  <c r="Y14" i="10" s="1" a="1"/>
  <c r="Y14" i="10" s="1"/>
  <c r="P84" i="17"/>
  <c r="P90" i="17"/>
  <c r="P96" i="17"/>
  <c r="P102" i="17"/>
  <c r="Y18" i="10" s="1" a="1"/>
  <c r="Y18" i="10" s="1"/>
  <c r="P108" i="17"/>
  <c r="P114" i="17"/>
  <c r="P120" i="17"/>
  <c r="P126" i="17"/>
  <c r="Y22" i="10" s="1" a="1"/>
  <c r="Y22" i="10" s="1"/>
  <c r="P132" i="17"/>
  <c r="P138" i="17"/>
  <c r="P144" i="17"/>
  <c r="P150" i="17"/>
  <c r="Y26" i="10" s="1" a="1"/>
  <c r="Y26" i="10" s="1"/>
  <c r="P156" i="17"/>
  <c r="P162" i="17"/>
  <c r="P168" i="17"/>
  <c r="P174" i="17"/>
  <c r="P180" i="17"/>
  <c r="P186" i="17"/>
  <c r="P192" i="17"/>
  <c r="P198" i="17"/>
  <c r="P204" i="17"/>
  <c r="P210" i="17"/>
  <c r="P216" i="17"/>
  <c r="P222" i="17"/>
  <c r="P228" i="17"/>
  <c r="P234" i="17"/>
  <c r="P240" i="17"/>
  <c r="P246" i="17"/>
  <c r="P252" i="17"/>
  <c r="P258" i="17"/>
  <c r="P264" i="17"/>
  <c r="P270" i="17"/>
  <c r="Y46" i="10" s="1" a="1"/>
  <c r="Y46" i="10" s="1"/>
  <c r="P276" i="17"/>
  <c r="P282" i="17"/>
  <c r="P288" i="17"/>
  <c r="P294" i="17"/>
  <c r="P300" i="17"/>
  <c r="P306" i="17"/>
  <c r="P312" i="17"/>
  <c r="P318" i="17"/>
  <c r="Y54" i="10" s="1" a="1"/>
  <c r="Y54" i="10" s="1"/>
  <c r="P324" i="17"/>
  <c r="P330" i="17"/>
  <c r="P336" i="17"/>
  <c r="P342" i="17"/>
  <c r="P348" i="17"/>
  <c r="P354" i="17"/>
  <c r="P360" i="17"/>
  <c r="P366" i="17"/>
  <c r="Y62" i="10" s="1" a="1"/>
  <c r="Y62" i="10" s="1"/>
  <c r="P372" i="17"/>
  <c r="P378" i="17"/>
  <c r="P384" i="17"/>
  <c r="P390" i="17"/>
  <c r="P396" i="17"/>
  <c r="P402" i="17"/>
  <c r="P408" i="17"/>
  <c r="P414" i="17"/>
  <c r="Y70" i="10" s="1" a="1"/>
  <c r="Y70" i="10" s="1"/>
  <c r="P420" i="17"/>
  <c r="P426" i="17"/>
  <c r="P432" i="17"/>
  <c r="P438" i="17"/>
  <c r="Y74" i="10" s="1" a="1"/>
  <c r="Y74" i="10" s="1"/>
  <c r="P444" i="17"/>
  <c r="P450" i="17"/>
  <c r="P456" i="17"/>
  <c r="P462" i="17"/>
  <c r="Y78" i="10" s="1" a="1"/>
  <c r="Y78" i="10" s="1"/>
  <c r="P468" i="17"/>
  <c r="P474" i="17"/>
  <c r="P480" i="17"/>
  <c r="P486" i="17"/>
  <c r="Y82" i="10" s="1" a="1"/>
  <c r="Y82" i="10" s="1"/>
  <c r="P492" i="17"/>
  <c r="P498" i="17"/>
  <c r="P504" i="17"/>
  <c r="P510" i="17"/>
  <c r="P516" i="17"/>
  <c r="P522" i="17"/>
  <c r="P528" i="17"/>
  <c r="P534" i="17"/>
  <c r="P540" i="17"/>
  <c r="P546" i="17"/>
  <c r="P552" i="17"/>
  <c r="P558" i="17"/>
  <c r="Y94" i="10" s="1" a="1"/>
  <c r="Y94" i="10" s="1"/>
  <c r="P564" i="17"/>
  <c r="P570" i="17"/>
  <c r="P576" i="17"/>
  <c r="P582" i="17"/>
  <c r="Y98" i="10" s="1" a="1"/>
  <c r="Y98" i="10" s="1"/>
  <c r="P588" i="17"/>
  <c r="P594" i="17"/>
  <c r="P600" i="17"/>
  <c r="P606" i="17"/>
  <c r="P612" i="17"/>
  <c r="P618" i="17"/>
  <c r="P624" i="17"/>
  <c r="P630" i="17"/>
  <c r="P636" i="17"/>
  <c r="P642" i="17"/>
  <c r="P648" i="17"/>
  <c r="P654" i="17"/>
  <c r="Y110" i="10" s="1" a="1"/>
  <c r="Y110" i="10" s="1"/>
  <c r="P660" i="17"/>
  <c r="P666" i="17"/>
  <c r="P672" i="17"/>
  <c r="P678" i="17"/>
  <c r="Y114" i="10" s="1" a="1"/>
  <c r="Y114" i="10" s="1"/>
  <c r="P684" i="17"/>
  <c r="P690" i="17"/>
  <c r="P696" i="17"/>
  <c r="P702" i="17"/>
  <c r="Y118" i="10" s="1" a="1"/>
  <c r="Y118" i="10" s="1"/>
  <c r="P708" i="17"/>
  <c r="P714" i="17"/>
  <c r="P720" i="17"/>
  <c r="P726" i="17"/>
  <c r="P732" i="17"/>
  <c r="P738" i="17"/>
  <c r="P744" i="17"/>
  <c r="P750" i="17"/>
  <c r="Y126" i="10" s="1" a="1"/>
  <c r="Y126" i="10" s="1"/>
  <c r="P756" i="17"/>
  <c r="P762" i="17"/>
  <c r="P768" i="17"/>
  <c r="P774" i="17"/>
  <c r="P780" i="17"/>
  <c r="P786" i="17"/>
  <c r="P792" i="17"/>
  <c r="P798" i="17"/>
  <c r="Y134" i="10" s="1" a="1"/>
  <c r="Y134" i="10" s="1"/>
  <c r="P804" i="17"/>
  <c r="P810" i="17"/>
  <c r="P816" i="17"/>
  <c r="P822" i="17"/>
  <c r="P828" i="17"/>
  <c r="P834" i="17"/>
  <c r="P840" i="17"/>
  <c r="P846" i="17"/>
  <c r="P852" i="17"/>
  <c r="P858" i="17"/>
  <c r="P864" i="17"/>
  <c r="P870" i="17"/>
  <c r="P876" i="17"/>
  <c r="P882" i="17"/>
  <c r="P888" i="17"/>
  <c r="P894" i="17"/>
  <c r="P900" i="17"/>
  <c r="P906" i="17"/>
  <c r="P912" i="17"/>
  <c r="P918" i="17"/>
  <c r="P924" i="17"/>
  <c r="P930" i="17"/>
  <c r="P936" i="17"/>
  <c r="P942" i="17"/>
  <c r="P948" i="17"/>
  <c r="P954" i="17"/>
  <c r="P960" i="17"/>
  <c r="P966" i="17"/>
  <c r="P972" i="17"/>
  <c r="P978" i="17"/>
  <c r="P984" i="17"/>
  <c r="P990" i="17"/>
  <c r="P996" i="17"/>
  <c r="P1002" i="17"/>
  <c r="P1008" i="17"/>
  <c r="P1014" i="17"/>
  <c r="P1020" i="17"/>
  <c r="P1026" i="17"/>
  <c r="P1032" i="17"/>
  <c r="P1038" i="17"/>
  <c r="P1044" i="17"/>
  <c r="W8" i="10" a="1"/>
  <c r="W8" i="10" s="1"/>
  <c r="W12" i="10" a="1"/>
  <c r="W12" i="10" s="1"/>
  <c r="W16" i="10" a="1"/>
  <c r="W16" i="10" s="1"/>
  <c r="Y20" i="10" a="1"/>
  <c r="Y20" i="10" s="1"/>
  <c r="Y28" i="10" a="1"/>
  <c r="Y28" i="10" s="1"/>
  <c r="W36" i="10" a="1"/>
  <c r="W36" i="10" s="1"/>
  <c r="Y40" i="10" a="1"/>
  <c r="Y40" i="10" s="1"/>
  <c r="W44" i="10" a="1"/>
  <c r="W44" i="10" s="1"/>
  <c r="W48" i="10" a="1"/>
  <c r="W48" i="10" s="1"/>
  <c r="Y52" i="10" a="1"/>
  <c r="Y52" i="10" s="1"/>
  <c r="Y56" i="10" a="1"/>
  <c r="Y56" i="10" s="1"/>
  <c r="W60" i="10" a="1"/>
  <c r="W60" i="10" s="1"/>
  <c r="Y64" i="10" a="1"/>
  <c r="Y64" i="10" s="1"/>
  <c r="Y68" i="10" a="1"/>
  <c r="Y68" i="10" s="1"/>
  <c r="Y72" i="10" a="1"/>
  <c r="Y72" i="10" s="1"/>
  <c r="Y76" i="10" a="1"/>
  <c r="Y76" i="10" s="1"/>
  <c r="Y80" i="10" a="1"/>
  <c r="Y80" i="10" s="1"/>
  <c r="Y84" i="10" a="1"/>
  <c r="Y84" i="10" s="1"/>
  <c r="W88" i="10" a="1"/>
  <c r="W88" i="10" s="1"/>
  <c r="Y96" i="10" a="1"/>
  <c r="Y96" i="10" s="1"/>
  <c r="Y104" i="10" a="1"/>
  <c r="Y104" i="10" s="1"/>
  <c r="Y112" i="10" a="1"/>
  <c r="Y112" i="10" s="1"/>
  <c r="W120" i="10" a="1"/>
  <c r="W120" i="10" s="1"/>
  <c r="Y124" i="10" a="1"/>
  <c r="Y124" i="10" s="1"/>
  <c r="Y132" i="10" a="1"/>
  <c r="Y132" i="10" s="1"/>
  <c r="W136" i="10" a="1"/>
  <c r="W136" i="10" s="1"/>
  <c r="P6" i="17"/>
  <c r="S2" i="31"/>
  <c r="F20" i="31"/>
  <c r="C3" i="10" a="1"/>
  <c r="C3" i="10" s="1"/>
  <c r="D3" i="10" a="1"/>
  <c r="D3" i="10" s="1"/>
  <c r="G3" i="10" a="1"/>
  <c r="G3" i="10" s="1"/>
  <c r="I3" i="10" a="1"/>
  <c r="I3" i="10" s="1"/>
  <c r="K3" i="10" a="1"/>
  <c r="K3" i="10" s="1"/>
  <c r="M3" i="10" a="1"/>
  <c r="M3" i="10" s="1"/>
  <c r="O3" i="10" a="1"/>
  <c r="O3" i="10" s="1"/>
  <c r="Q3" i="10" a="1"/>
  <c r="Q3" i="10" s="1"/>
  <c r="R3" i="10" a="1"/>
  <c r="R3" i="10" s="1"/>
  <c r="S3" i="10" a="1"/>
  <c r="S3" i="10" s="1"/>
  <c r="T3" i="10" a="1"/>
  <c r="T3" i="10" s="1"/>
  <c r="U3" i="10" a="1"/>
  <c r="U3" i="10" s="1"/>
  <c r="V3" i="10" a="1"/>
  <c r="V3" i="10" s="1"/>
  <c r="X3" i="10" a="1"/>
  <c r="X3" i="10" s="1"/>
  <c r="Z3" i="10" a="1"/>
  <c r="Z3" i="10" s="1"/>
  <c r="C4" i="10" a="1"/>
  <c r="C4" i="10" s="1"/>
  <c r="D4" i="10" a="1"/>
  <c r="D4" i="10" s="1"/>
  <c r="G4" i="10" a="1"/>
  <c r="G4" i="10" s="1"/>
  <c r="I4" i="10" a="1"/>
  <c r="I4" i="10" s="1"/>
  <c r="K4" i="10" a="1"/>
  <c r="K4" i="10" s="1"/>
  <c r="M4" i="10" a="1"/>
  <c r="M4" i="10" s="1"/>
  <c r="O4" i="10" a="1"/>
  <c r="O4" i="10" s="1"/>
  <c r="Q4" i="10" a="1"/>
  <c r="Q4" i="10" s="1"/>
  <c r="R4" i="10" a="1"/>
  <c r="R4" i="10" s="1"/>
  <c r="S4" i="10" a="1"/>
  <c r="S4" i="10" s="1"/>
  <c r="T4" i="10" a="1"/>
  <c r="T4" i="10" s="1"/>
  <c r="U4" i="10" a="1"/>
  <c r="U4" i="10" s="1"/>
  <c r="V4" i="10" a="1"/>
  <c r="V4" i="10" s="1"/>
  <c r="X4" i="10" a="1"/>
  <c r="X4" i="10" s="1"/>
  <c r="Z4" i="10" a="1"/>
  <c r="Z4" i="10" s="1"/>
  <c r="C5" i="10" a="1"/>
  <c r="C5" i="10" s="1"/>
  <c r="D5" i="10" a="1"/>
  <c r="D5" i="10" s="1"/>
  <c r="G5" i="10" a="1"/>
  <c r="G5" i="10" s="1"/>
  <c r="I5" i="10" a="1"/>
  <c r="I5" i="10" s="1"/>
  <c r="K5" i="10" a="1"/>
  <c r="K5" i="10" s="1"/>
  <c r="M5" i="10" a="1"/>
  <c r="M5" i="10" s="1"/>
  <c r="O5" i="10" a="1"/>
  <c r="O5" i="10" s="1"/>
  <c r="Q5" i="10" a="1"/>
  <c r="Q5" i="10" s="1"/>
  <c r="R5" i="10" a="1"/>
  <c r="R5" i="10" s="1"/>
  <c r="S5" i="10" a="1"/>
  <c r="S5" i="10" s="1"/>
  <c r="T5" i="10" a="1"/>
  <c r="T5" i="10" s="1"/>
  <c r="U5" i="10" a="1"/>
  <c r="U5" i="10" s="1"/>
  <c r="V5" i="10" a="1"/>
  <c r="V5" i="10" s="1"/>
  <c r="X5" i="10" a="1"/>
  <c r="X5" i="10" s="1"/>
  <c r="Z5" i="10" a="1"/>
  <c r="Z5" i="10" s="1"/>
  <c r="C6" i="10" a="1"/>
  <c r="C6" i="10" s="1"/>
  <c r="D6" i="10" a="1"/>
  <c r="D6" i="10" s="1"/>
  <c r="G6" i="10" a="1"/>
  <c r="G6" i="10" s="1"/>
  <c r="I6" i="10" a="1"/>
  <c r="I6" i="10" s="1"/>
  <c r="K6" i="10" a="1"/>
  <c r="K6" i="10" s="1"/>
  <c r="M6" i="10" a="1"/>
  <c r="M6" i="10" s="1"/>
  <c r="O6" i="10" a="1"/>
  <c r="O6" i="10" s="1"/>
  <c r="Q6" i="10" a="1"/>
  <c r="Q6" i="10" s="1"/>
  <c r="R6" i="10" a="1"/>
  <c r="R6" i="10" s="1"/>
  <c r="S6" i="10" a="1"/>
  <c r="S6" i="10" s="1"/>
  <c r="T6" i="10" a="1"/>
  <c r="T6" i="10" s="1"/>
  <c r="U6" i="10" a="1"/>
  <c r="U6" i="10" s="1"/>
  <c r="V6" i="10" a="1"/>
  <c r="V6" i="10" s="1"/>
  <c r="X6" i="10" a="1"/>
  <c r="X6" i="10" s="1"/>
  <c r="Z6" i="10" a="1"/>
  <c r="Z6" i="10" s="1"/>
  <c r="C7" i="10" a="1"/>
  <c r="C7" i="10" s="1"/>
  <c r="D7" i="10" a="1"/>
  <c r="D7" i="10" s="1"/>
  <c r="G7" i="10" a="1"/>
  <c r="G7" i="10" s="1"/>
  <c r="I7" i="10" a="1"/>
  <c r="I7" i="10" s="1"/>
  <c r="K7" i="10" a="1"/>
  <c r="K7" i="10" s="1"/>
  <c r="M7" i="10" a="1"/>
  <c r="M7" i="10" s="1"/>
  <c r="O7" i="10" a="1"/>
  <c r="O7" i="10" s="1"/>
  <c r="Q7" i="10" a="1"/>
  <c r="Q7" i="10" s="1"/>
  <c r="R7" i="10" a="1"/>
  <c r="R7" i="10" s="1"/>
  <c r="S7" i="10" a="1"/>
  <c r="S7" i="10" s="1"/>
  <c r="T7" i="10" a="1"/>
  <c r="T7" i="10" s="1"/>
  <c r="U7" i="10" a="1"/>
  <c r="U7" i="10" s="1"/>
  <c r="V7" i="10" a="1"/>
  <c r="V7" i="10" s="1"/>
  <c r="X7" i="10" a="1"/>
  <c r="X7" i="10" s="1"/>
  <c r="Z7" i="10" a="1"/>
  <c r="Z7" i="10" s="1"/>
  <c r="B8" i="10" a="1"/>
  <c r="B8" i="10" s="1"/>
  <c r="C8" i="10" a="1"/>
  <c r="C8" i="10" s="1"/>
  <c r="D8" i="10" a="1"/>
  <c r="D8" i="10" s="1"/>
  <c r="G8" i="10" a="1"/>
  <c r="G8" i="10" s="1"/>
  <c r="I8" i="10" a="1"/>
  <c r="I8" i="10" s="1"/>
  <c r="K8" i="10" a="1"/>
  <c r="K8" i="10" s="1"/>
  <c r="M8" i="10" a="1"/>
  <c r="M8" i="10" s="1"/>
  <c r="O8" i="10" a="1"/>
  <c r="O8" i="10" s="1"/>
  <c r="Q8" i="10" a="1"/>
  <c r="Q8" i="10" s="1"/>
  <c r="R8" i="10" a="1"/>
  <c r="R8" i="10" s="1"/>
  <c r="S8" i="10" a="1"/>
  <c r="S8" i="10" s="1"/>
  <c r="T8" i="10" a="1"/>
  <c r="T8" i="10" s="1"/>
  <c r="U8" i="10" a="1"/>
  <c r="U8" i="10" s="1"/>
  <c r="V8" i="10" a="1"/>
  <c r="V8" i="10" s="1"/>
  <c r="X8" i="10" a="1"/>
  <c r="X8" i="10" s="1"/>
  <c r="Z8" i="10" a="1"/>
  <c r="Z8" i="10" s="1"/>
  <c r="B9" i="10" a="1"/>
  <c r="B9" i="10" s="1"/>
  <c r="C9" i="10" a="1"/>
  <c r="C9" i="10" s="1"/>
  <c r="D9" i="10" a="1"/>
  <c r="D9" i="10" s="1"/>
  <c r="G9" i="10" a="1"/>
  <c r="G9" i="10" s="1"/>
  <c r="I9" i="10" a="1"/>
  <c r="I9" i="10" s="1"/>
  <c r="K9" i="10" a="1"/>
  <c r="K9" i="10" s="1"/>
  <c r="M9" i="10" a="1"/>
  <c r="M9" i="10" s="1"/>
  <c r="O9" i="10" a="1"/>
  <c r="O9" i="10" s="1"/>
  <c r="Q9" i="10" a="1"/>
  <c r="Q9" i="10" s="1"/>
  <c r="R9" i="10" a="1"/>
  <c r="R9" i="10" s="1"/>
  <c r="S9" i="10" a="1"/>
  <c r="S9" i="10" s="1"/>
  <c r="T9" i="10" a="1"/>
  <c r="T9" i="10" s="1"/>
  <c r="U9" i="10" a="1"/>
  <c r="U9" i="10" s="1"/>
  <c r="V9" i="10" a="1"/>
  <c r="V9" i="10" s="1"/>
  <c r="X9" i="10" a="1"/>
  <c r="X9" i="10" s="1"/>
  <c r="Z9" i="10" a="1"/>
  <c r="Z9" i="10" s="1"/>
  <c r="C10" i="10" a="1"/>
  <c r="C10" i="10" s="1"/>
  <c r="D10" i="10" a="1"/>
  <c r="D10" i="10" s="1"/>
  <c r="G10" i="10" a="1"/>
  <c r="G10" i="10" s="1"/>
  <c r="I10" i="10" a="1"/>
  <c r="I10" i="10" s="1"/>
  <c r="K10" i="10" a="1"/>
  <c r="K10" i="10" s="1"/>
  <c r="M10" i="10" a="1"/>
  <c r="M10" i="10" s="1"/>
  <c r="O10" i="10" a="1"/>
  <c r="O10" i="10" s="1"/>
  <c r="Q10" i="10" a="1"/>
  <c r="Q10" i="10" s="1"/>
  <c r="R10" i="10" a="1"/>
  <c r="R10" i="10" s="1"/>
  <c r="S10" i="10" a="1"/>
  <c r="S10" i="10" s="1"/>
  <c r="T10" i="10" a="1"/>
  <c r="T10" i="10" s="1"/>
  <c r="U10" i="10" a="1"/>
  <c r="U10" i="10" s="1"/>
  <c r="V10" i="10" a="1"/>
  <c r="V10" i="10" s="1"/>
  <c r="X10" i="10" a="1"/>
  <c r="X10" i="10" s="1"/>
  <c r="Z10" i="10" a="1"/>
  <c r="Z10" i="10" s="1"/>
  <c r="C11" i="10" a="1"/>
  <c r="C11" i="10" s="1"/>
  <c r="D11" i="10" a="1"/>
  <c r="D11" i="10" s="1"/>
  <c r="G11" i="10" a="1"/>
  <c r="G11" i="10" s="1"/>
  <c r="I11" i="10" a="1"/>
  <c r="I11" i="10" s="1"/>
  <c r="K11" i="10" a="1"/>
  <c r="K11" i="10" s="1"/>
  <c r="M11" i="10" a="1"/>
  <c r="M11" i="10" s="1"/>
  <c r="O11" i="10" a="1"/>
  <c r="O11" i="10" s="1"/>
  <c r="Q11" i="10" a="1"/>
  <c r="Q11" i="10" s="1"/>
  <c r="R11" i="10" a="1"/>
  <c r="R11" i="10" s="1"/>
  <c r="S11" i="10" a="1"/>
  <c r="S11" i="10" s="1"/>
  <c r="T11" i="10" a="1"/>
  <c r="T11" i="10" s="1"/>
  <c r="U11" i="10" a="1"/>
  <c r="U11" i="10" s="1"/>
  <c r="V11" i="10" a="1"/>
  <c r="V11" i="10" s="1"/>
  <c r="X11" i="10" a="1"/>
  <c r="X11" i="10" s="1"/>
  <c r="Z11" i="10" a="1"/>
  <c r="Z11" i="10" s="1"/>
  <c r="C12" i="10" a="1"/>
  <c r="C12" i="10" s="1"/>
  <c r="D12" i="10" a="1"/>
  <c r="D12" i="10" s="1"/>
  <c r="G12" i="10" a="1"/>
  <c r="G12" i="10" s="1"/>
  <c r="I12" i="10" a="1"/>
  <c r="I12" i="10" s="1"/>
  <c r="K12" i="10" a="1"/>
  <c r="K12" i="10" s="1"/>
  <c r="M12" i="10" a="1"/>
  <c r="M12" i="10" s="1"/>
  <c r="O12" i="10" a="1"/>
  <c r="O12" i="10" s="1"/>
  <c r="Q12" i="10" a="1"/>
  <c r="Q12" i="10" s="1"/>
  <c r="R12" i="10" a="1"/>
  <c r="R12" i="10" s="1"/>
  <c r="S12" i="10" a="1"/>
  <c r="S12" i="10" s="1"/>
  <c r="T12" i="10" a="1"/>
  <c r="T12" i="10" s="1"/>
  <c r="U12" i="10" a="1"/>
  <c r="U12" i="10" s="1"/>
  <c r="V12" i="10" a="1"/>
  <c r="V12" i="10" s="1"/>
  <c r="X12" i="10" a="1"/>
  <c r="X12" i="10" s="1"/>
  <c r="Z12" i="10" a="1"/>
  <c r="Z12" i="10" s="1"/>
  <c r="C13" i="10" a="1"/>
  <c r="C13" i="10" s="1"/>
  <c r="D13" i="10" a="1"/>
  <c r="D13" i="10" s="1"/>
  <c r="G13" i="10" a="1"/>
  <c r="G13" i="10" s="1"/>
  <c r="I13" i="10" a="1"/>
  <c r="I13" i="10" s="1"/>
  <c r="K13" i="10" a="1"/>
  <c r="K13" i="10" s="1"/>
  <c r="M13" i="10" a="1"/>
  <c r="M13" i="10" s="1"/>
  <c r="O13" i="10" a="1"/>
  <c r="O13" i="10" s="1"/>
  <c r="Q13" i="10" a="1"/>
  <c r="Q13" i="10" s="1"/>
  <c r="R13" i="10" a="1"/>
  <c r="R13" i="10" s="1"/>
  <c r="S13" i="10" a="1"/>
  <c r="S13" i="10" s="1"/>
  <c r="T13" i="10" a="1"/>
  <c r="T13" i="10" s="1"/>
  <c r="U13" i="10" a="1"/>
  <c r="U13" i="10" s="1"/>
  <c r="V13" i="10" a="1"/>
  <c r="V13" i="10" s="1"/>
  <c r="X13" i="10" a="1"/>
  <c r="X13" i="10" s="1"/>
  <c r="Z13" i="10" a="1"/>
  <c r="Z13" i="10" s="1"/>
  <c r="C14" i="10" a="1"/>
  <c r="C14" i="10" s="1"/>
  <c r="D14" i="10" a="1"/>
  <c r="D14" i="10" s="1"/>
  <c r="G14" i="10" a="1"/>
  <c r="G14" i="10" s="1"/>
  <c r="I14" i="10" a="1"/>
  <c r="I14" i="10" s="1"/>
  <c r="K14" i="10" a="1"/>
  <c r="K14" i="10" s="1"/>
  <c r="M14" i="10" a="1"/>
  <c r="M14" i="10" s="1"/>
  <c r="O14" i="10" a="1"/>
  <c r="O14" i="10" s="1"/>
  <c r="Q14" i="10" a="1"/>
  <c r="Q14" i="10" s="1"/>
  <c r="R14" i="10" a="1"/>
  <c r="R14" i="10" s="1"/>
  <c r="S14" i="10" a="1"/>
  <c r="S14" i="10" s="1"/>
  <c r="T14" i="10" a="1"/>
  <c r="T14" i="10" s="1"/>
  <c r="U14" i="10" a="1"/>
  <c r="U14" i="10" s="1"/>
  <c r="V14" i="10" a="1"/>
  <c r="V14" i="10" s="1"/>
  <c r="W14" i="10" a="1"/>
  <c r="W14" i="10" s="1"/>
  <c r="X14" i="10" a="1"/>
  <c r="X14" i="10" s="1"/>
  <c r="Z14" i="10" a="1"/>
  <c r="Z14" i="10" s="1"/>
  <c r="B15" i="10" a="1"/>
  <c r="B15" i="10" s="1"/>
  <c r="C15" i="10" a="1"/>
  <c r="C15" i="10" s="1"/>
  <c r="D15" i="10" a="1"/>
  <c r="D15" i="10" s="1"/>
  <c r="G15" i="10" a="1"/>
  <c r="G15" i="10" s="1"/>
  <c r="I15" i="10" a="1"/>
  <c r="I15" i="10" s="1"/>
  <c r="K15" i="10" a="1"/>
  <c r="K15" i="10" s="1"/>
  <c r="M15" i="10" a="1"/>
  <c r="M15" i="10" s="1"/>
  <c r="O15" i="10" a="1"/>
  <c r="O15" i="10" s="1"/>
  <c r="Q15" i="10" a="1"/>
  <c r="Q15" i="10" s="1"/>
  <c r="R15" i="10" a="1"/>
  <c r="R15" i="10" s="1"/>
  <c r="S15" i="10" a="1"/>
  <c r="S15" i="10" s="1"/>
  <c r="T15" i="10" a="1"/>
  <c r="T15" i="10" s="1"/>
  <c r="U15" i="10" a="1"/>
  <c r="U15" i="10" s="1"/>
  <c r="V15" i="10" a="1"/>
  <c r="V15" i="10" s="1"/>
  <c r="W15" i="10" a="1"/>
  <c r="W15" i="10" s="1"/>
  <c r="X15" i="10" a="1"/>
  <c r="X15" i="10" s="1"/>
  <c r="Z15" i="10" a="1"/>
  <c r="Z15" i="10" s="1"/>
  <c r="B16" i="10" a="1"/>
  <c r="B16" i="10" s="1"/>
  <c r="C16" i="10" a="1"/>
  <c r="C16" i="10" s="1"/>
  <c r="D16" i="10" a="1"/>
  <c r="D16" i="10" s="1"/>
  <c r="G16" i="10" a="1"/>
  <c r="G16" i="10" s="1"/>
  <c r="I16" i="10" a="1"/>
  <c r="I16" i="10" s="1"/>
  <c r="K16" i="10" a="1"/>
  <c r="K16" i="10" s="1"/>
  <c r="M16" i="10" a="1"/>
  <c r="M16" i="10" s="1"/>
  <c r="O16" i="10" a="1"/>
  <c r="O16" i="10" s="1"/>
  <c r="Q16" i="10" a="1"/>
  <c r="Q16" i="10" s="1"/>
  <c r="R16" i="10" a="1"/>
  <c r="R16" i="10" s="1"/>
  <c r="S16" i="10" a="1"/>
  <c r="S16" i="10" s="1"/>
  <c r="T16" i="10" a="1"/>
  <c r="T16" i="10" s="1"/>
  <c r="U16" i="10" a="1"/>
  <c r="U16" i="10" s="1"/>
  <c r="V16" i="10" a="1"/>
  <c r="V16" i="10" s="1"/>
  <c r="X16" i="10" a="1"/>
  <c r="X16" i="10" s="1"/>
  <c r="Z16" i="10" a="1"/>
  <c r="Z16" i="10" s="1"/>
  <c r="C17" i="10" a="1"/>
  <c r="C17" i="10" s="1"/>
  <c r="D17" i="10" a="1"/>
  <c r="D17" i="10" s="1"/>
  <c r="G17" i="10" a="1"/>
  <c r="G17" i="10" s="1"/>
  <c r="I17" i="10" a="1"/>
  <c r="I17" i="10" s="1"/>
  <c r="K17" i="10" a="1"/>
  <c r="K17" i="10" s="1"/>
  <c r="M17" i="10" a="1"/>
  <c r="M17" i="10" s="1"/>
  <c r="O17" i="10" a="1"/>
  <c r="O17" i="10" s="1"/>
  <c r="Q17" i="10" a="1"/>
  <c r="Q17" i="10" s="1"/>
  <c r="R17" i="10" a="1"/>
  <c r="R17" i="10" s="1"/>
  <c r="S17" i="10" a="1"/>
  <c r="S17" i="10" s="1"/>
  <c r="T17" i="10" a="1"/>
  <c r="T17" i="10" s="1"/>
  <c r="U17" i="10" a="1"/>
  <c r="U17" i="10" s="1"/>
  <c r="V17" i="10" a="1"/>
  <c r="V17" i="10" s="1"/>
  <c r="X17" i="10" a="1"/>
  <c r="X17" i="10" s="1"/>
  <c r="Z17" i="10" a="1"/>
  <c r="Z17" i="10" s="1"/>
  <c r="C18" i="10" a="1"/>
  <c r="C18" i="10" s="1"/>
  <c r="D18" i="10" a="1"/>
  <c r="D18" i="10" s="1"/>
  <c r="G18" i="10" a="1"/>
  <c r="G18" i="10" s="1"/>
  <c r="I18" i="10" a="1"/>
  <c r="I18" i="10" s="1"/>
  <c r="K18" i="10" a="1"/>
  <c r="K18" i="10" s="1"/>
  <c r="M18" i="10" a="1"/>
  <c r="M18" i="10" s="1"/>
  <c r="O18" i="10" a="1"/>
  <c r="O18" i="10" s="1"/>
  <c r="Q18" i="10" a="1"/>
  <c r="Q18" i="10" s="1"/>
  <c r="R18" i="10" a="1"/>
  <c r="R18" i="10" s="1"/>
  <c r="S18" i="10" a="1"/>
  <c r="S18" i="10" s="1"/>
  <c r="T18" i="10" a="1"/>
  <c r="T18" i="10" s="1"/>
  <c r="U18" i="10" a="1"/>
  <c r="U18" i="10" s="1"/>
  <c r="V18" i="10" a="1"/>
  <c r="V18" i="10" s="1"/>
  <c r="X18" i="10" a="1"/>
  <c r="X18" i="10" s="1"/>
  <c r="Z18" i="10" a="1"/>
  <c r="Z18" i="10" s="1"/>
  <c r="C19" i="10" a="1"/>
  <c r="C19" i="10" s="1"/>
  <c r="D19" i="10" a="1"/>
  <c r="D19" i="10" s="1"/>
  <c r="G19" i="10" a="1"/>
  <c r="G19" i="10" s="1"/>
  <c r="I19" i="10" a="1"/>
  <c r="I19" i="10" s="1"/>
  <c r="K19" i="10" a="1"/>
  <c r="K19" i="10" s="1"/>
  <c r="M19" i="10" a="1"/>
  <c r="M19" i="10" s="1"/>
  <c r="O19" i="10" a="1"/>
  <c r="O19" i="10" s="1"/>
  <c r="Q19" i="10" a="1"/>
  <c r="Q19" i="10" s="1"/>
  <c r="R19" i="10" a="1"/>
  <c r="R19" i="10" s="1"/>
  <c r="S19" i="10" a="1"/>
  <c r="S19" i="10" s="1"/>
  <c r="T19" i="10" a="1"/>
  <c r="T19" i="10" s="1"/>
  <c r="U19" i="10" a="1"/>
  <c r="U19" i="10" s="1"/>
  <c r="V19" i="10" a="1"/>
  <c r="V19" i="10" s="1"/>
  <c r="X19" i="10" a="1"/>
  <c r="X19" i="10" s="1"/>
  <c r="Z19" i="10" a="1"/>
  <c r="Z19" i="10" s="1"/>
  <c r="B20" i="10" a="1"/>
  <c r="B20" i="10" s="1"/>
  <c r="C20" i="10" a="1"/>
  <c r="C20" i="10" s="1"/>
  <c r="D20" i="10" a="1"/>
  <c r="D20" i="10" s="1"/>
  <c r="G20" i="10" a="1"/>
  <c r="G20" i="10" s="1"/>
  <c r="I20" i="10" a="1"/>
  <c r="I20" i="10" s="1"/>
  <c r="K20" i="10" a="1"/>
  <c r="K20" i="10" s="1"/>
  <c r="M20" i="10" a="1"/>
  <c r="M20" i="10" s="1"/>
  <c r="O20" i="10" a="1"/>
  <c r="O20" i="10" s="1"/>
  <c r="Q20" i="10" a="1"/>
  <c r="Q20" i="10" s="1"/>
  <c r="R20" i="10" a="1"/>
  <c r="R20" i="10" s="1"/>
  <c r="S20" i="10" a="1"/>
  <c r="S20" i="10" s="1"/>
  <c r="T20" i="10" a="1"/>
  <c r="T20" i="10" s="1"/>
  <c r="U20" i="10" a="1"/>
  <c r="U20" i="10" s="1"/>
  <c r="V20" i="10" a="1"/>
  <c r="V20" i="10" s="1"/>
  <c r="X20" i="10" a="1"/>
  <c r="X20" i="10" s="1"/>
  <c r="Z20" i="10" a="1"/>
  <c r="Z20" i="10" s="1"/>
  <c r="B21" i="10" a="1"/>
  <c r="B21" i="10" s="1"/>
  <c r="C21" i="10" a="1"/>
  <c r="C21" i="10" s="1"/>
  <c r="D21" i="10" a="1"/>
  <c r="D21" i="10" s="1"/>
  <c r="G21" i="10" a="1"/>
  <c r="G21" i="10" s="1"/>
  <c r="I21" i="10" a="1"/>
  <c r="I21" i="10" s="1"/>
  <c r="K21" i="10" a="1"/>
  <c r="K21" i="10" s="1"/>
  <c r="M21" i="10" a="1"/>
  <c r="M21" i="10" s="1"/>
  <c r="O21" i="10" a="1"/>
  <c r="O21" i="10" s="1"/>
  <c r="Q21" i="10" a="1"/>
  <c r="Q21" i="10" s="1"/>
  <c r="R21" i="10" a="1"/>
  <c r="R21" i="10" s="1"/>
  <c r="S21" i="10" a="1"/>
  <c r="S21" i="10" s="1"/>
  <c r="T21" i="10" a="1"/>
  <c r="T21" i="10" s="1"/>
  <c r="U21" i="10" a="1"/>
  <c r="U21" i="10" s="1"/>
  <c r="V21" i="10" a="1"/>
  <c r="V21" i="10" s="1"/>
  <c r="X21" i="10" a="1"/>
  <c r="X21" i="10" s="1"/>
  <c r="Z21" i="10" a="1"/>
  <c r="Z21" i="10" s="1"/>
  <c r="C22" i="10" a="1"/>
  <c r="C22" i="10" s="1"/>
  <c r="D22" i="10" a="1"/>
  <c r="D22" i="10" s="1"/>
  <c r="G22" i="10" a="1"/>
  <c r="G22" i="10" s="1"/>
  <c r="I22" i="10" a="1"/>
  <c r="I22" i="10" s="1"/>
  <c r="K22" i="10" a="1"/>
  <c r="K22" i="10" s="1"/>
  <c r="M22" i="10" a="1"/>
  <c r="M22" i="10" s="1"/>
  <c r="O22" i="10" a="1"/>
  <c r="O22" i="10" s="1"/>
  <c r="Q22" i="10" a="1"/>
  <c r="Q22" i="10" s="1"/>
  <c r="R22" i="10" a="1"/>
  <c r="R22" i="10" s="1"/>
  <c r="S22" i="10" a="1"/>
  <c r="S22" i="10" s="1"/>
  <c r="T22" i="10" a="1"/>
  <c r="T22" i="10" s="1"/>
  <c r="U22" i="10" a="1"/>
  <c r="U22" i="10" s="1"/>
  <c r="V22" i="10" a="1"/>
  <c r="V22" i="10" s="1"/>
  <c r="X22" i="10" a="1"/>
  <c r="X22" i="10" s="1"/>
  <c r="Z22" i="10" a="1"/>
  <c r="Z22" i="10" s="1"/>
  <c r="C23" i="10" a="1"/>
  <c r="C23" i="10" s="1"/>
  <c r="D23" i="10" a="1"/>
  <c r="D23" i="10" s="1"/>
  <c r="G23" i="10" a="1"/>
  <c r="G23" i="10" s="1"/>
  <c r="I23" i="10" a="1"/>
  <c r="I23" i="10" s="1"/>
  <c r="K23" i="10" a="1"/>
  <c r="K23" i="10" s="1"/>
  <c r="M23" i="10" a="1"/>
  <c r="M23" i="10" s="1"/>
  <c r="O23" i="10" a="1"/>
  <c r="O23" i="10" s="1"/>
  <c r="Q23" i="10" a="1"/>
  <c r="Q23" i="10" s="1"/>
  <c r="R23" i="10" a="1"/>
  <c r="R23" i="10" s="1"/>
  <c r="S23" i="10" a="1"/>
  <c r="S23" i="10" s="1"/>
  <c r="T23" i="10" a="1"/>
  <c r="T23" i="10" s="1"/>
  <c r="U23" i="10" a="1"/>
  <c r="U23" i="10" s="1"/>
  <c r="V23" i="10" a="1"/>
  <c r="V23" i="10" s="1"/>
  <c r="W23" i="10" a="1"/>
  <c r="W23" i="10" s="1"/>
  <c r="X23" i="10" a="1"/>
  <c r="X23" i="10" s="1"/>
  <c r="Z23" i="10" a="1"/>
  <c r="Z23" i="10" s="1"/>
  <c r="C24" i="10" a="1"/>
  <c r="C24" i="10" s="1"/>
  <c r="D24" i="10" a="1"/>
  <c r="D24" i="10" s="1"/>
  <c r="G24" i="10" a="1"/>
  <c r="G24" i="10" s="1"/>
  <c r="I24" i="10" a="1"/>
  <c r="I24" i="10" s="1"/>
  <c r="K24" i="10" a="1"/>
  <c r="K24" i="10" s="1"/>
  <c r="M24" i="10" a="1"/>
  <c r="M24" i="10" s="1"/>
  <c r="O24" i="10" a="1"/>
  <c r="O24" i="10" s="1"/>
  <c r="Q24" i="10" a="1"/>
  <c r="Q24" i="10" s="1"/>
  <c r="R24" i="10" a="1"/>
  <c r="R24" i="10" s="1"/>
  <c r="S24" i="10" a="1"/>
  <c r="S24" i="10" s="1"/>
  <c r="T24" i="10" a="1"/>
  <c r="T24" i="10" s="1"/>
  <c r="U24" i="10" a="1"/>
  <c r="U24" i="10" s="1"/>
  <c r="V24" i="10" a="1"/>
  <c r="V24" i="10" s="1"/>
  <c r="X24" i="10" a="1"/>
  <c r="X24" i="10" s="1"/>
  <c r="Z24" i="10" a="1"/>
  <c r="Z24" i="10" s="1"/>
  <c r="C25" i="10" a="1"/>
  <c r="C25" i="10" s="1"/>
  <c r="D25" i="10" a="1"/>
  <c r="D25" i="10" s="1"/>
  <c r="G25" i="10" a="1"/>
  <c r="G25" i="10" s="1"/>
  <c r="I25" i="10" a="1"/>
  <c r="I25" i="10" s="1"/>
  <c r="K25" i="10" a="1"/>
  <c r="K25" i="10" s="1"/>
  <c r="M25" i="10" a="1"/>
  <c r="M25" i="10" s="1"/>
  <c r="O25" i="10" a="1"/>
  <c r="O25" i="10" s="1"/>
  <c r="Q25" i="10" a="1"/>
  <c r="Q25" i="10" s="1"/>
  <c r="R25" i="10" a="1"/>
  <c r="R25" i="10" s="1"/>
  <c r="S25" i="10" a="1"/>
  <c r="S25" i="10" s="1"/>
  <c r="T25" i="10" a="1"/>
  <c r="T25" i="10" s="1"/>
  <c r="U25" i="10" a="1"/>
  <c r="U25" i="10" s="1"/>
  <c r="V25" i="10" a="1"/>
  <c r="V25" i="10" s="1"/>
  <c r="W25" i="10" a="1"/>
  <c r="W25" i="10" s="1"/>
  <c r="X25" i="10" a="1"/>
  <c r="X25" i="10" s="1"/>
  <c r="Z25" i="10" a="1"/>
  <c r="Z25" i="10" s="1"/>
  <c r="C26" i="10" a="1"/>
  <c r="C26" i="10" s="1"/>
  <c r="D26" i="10" a="1"/>
  <c r="D26" i="10" s="1"/>
  <c r="G26" i="10" a="1"/>
  <c r="G26" i="10" s="1"/>
  <c r="I26" i="10" a="1"/>
  <c r="I26" i="10" s="1"/>
  <c r="K26" i="10" a="1"/>
  <c r="K26" i="10" s="1"/>
  <c r="M26" i="10" a="1"/>
  <c r="M26" i="10" s="1"/>
  <c r="O26" i="10" a="1"/>
  <c r="O26" i="10" s="1"/>
  <c r="Q26" i="10" a="1"/>
  <c r="Q26" i="10" s="1"/>
  <c r="R26" i="10" a="1"/>
  <c r="R26" i="10" s="1"/>
  <c r="S26" i="10" a="1"/>
  <c r="S26" i="10" s="1"/>
  <c r="T26" i="10" a="1"/>
  <c r="T26" i="10" s="1"/>
  <c r="U26" i="10" a="1"/>
  <c r="U26" i="10" s="1"/>
  <c r="V26" i="10" a="1"/>
  <c r="V26" i="10" s="1"/>
  <c r="W26" i="10" a="1"/>
  <c r="W26" i="10" s="1"/>
  <c r="X26" i="10" a="1"/>
  <c r="X26" i="10" s="1"/>
  <c r="Z26" i="10" a="1"/>
  <c r="Z26" i="10" s="1"/>
  <c r="C27" i="10" a="1"/>
  <c r="C27" i="10" s="1"/>
  <c r="D27" i="10" a="1"/>
  <c r="D27" i="10" s="1"/>
  <c r="G27" i="10" a="1"/>
  <c r="G27" i="10" s="1"/>
  <c r="I27" i="10" a="1"/>
  <c r="I27" i="10" s="1"/>
  <c r="K27" i="10" a="1"/>
  <c r="K27" i="10" s="1"/>
  <c r="M27" i="10" a="1"/>
  <c r="M27" i="10" s="1"/>
  <c r="O27" i="10" a="1"/>
  <c r="O27" i="10" s="1"/>
  <c r="Q27" i="10" a="1"/>
  <c r="Q27" i="10" s="1"/>
  <c r="R27" i="10" a="1"/>
  <c r="R27" i="10" s="1"/>
  <c r="S27" i="10" a="1"/>
  <c r="S27" i="10" s="1"/>
  <c r="T27" i="10" a="1"/>
  <c r="T27" i="10" s="1"/>
  <c r="U27" i="10" a="1"/>
  <c r="U27" i="10" s="1"/>
  <c r="V27" i="10" a="1"/>
  <c r="V27" i="10" s="1"/>
  <c r="X27" i="10" a="1"/>
  <c r="X27" i="10" s="1"/>
  <c r="Z27" i="10" a="1"/>
  <c r="Z27" i="10" s="1"/>
  <c r="C28" i="10" a="1"/>
  <c r="C28" i="10" s="1"/>
  <c r="D28" i="10" a="1"/>
  <c r="D28" i="10" s="1"/>
  <c r="G28" i="10" a="1"/>
  <c r="G28" i="10" s="1"/>
  <c r="I28" i="10" a="1"/>
  <c r="I28" i="10" s="1"/>
  <c r="K28" i="10" a="1"/>
  <c r="K28" i="10" s="1"/>
  <c r="M28" i="10" a="1"/>
  <c r="M28" i="10" s="1"/>
  <c r="O28" i="10" a="1"/>
  <c r="O28" i="10" s="1"/>
  <c r="Q28" i="10" a="1"/>
  <c r="Q28" i="10" s="1"/>
  <c r="R28" i="10" a="1"/>
  <c r="R28" i="10" s="1"/>
  <c r="S28" i="10" a="1"/>
  <c r="S28" i="10" s="1"/>
  <c r="T28" i="10" a="1"/>
  <c r="T28" i="10" s="1"/>
  <c r="U28" i="10" a="1"/>
  <c r="U28" i="10" s="1"/>
  <c r="V28" i="10" a="1"/>
  <c r="V28" i="10" s="1"/>
  <c r="X28" i="10" a="1"/>
  <c r="X28" i="10" s="1"/>
  <c r="Z28" i="10" a="1"/>
  <c r="Z28" i="10" s="1"/>
  <c r="C29" i="10" a="1"/>
  <c r="C29" i="10" s="1"/>
  <c r="D29" i="10" a="1"/>
  <c r="D29" i="10" s="1"/>
  <c r="G29" i="10" a="1"/>
  <c r="G29" i="10" s="1"/>
  <c r="I29" i="10" a="1"/>
  <c r="I29" i="10" s="1"/>
  <c r="K29" i="10" a="1"/>
  <c r="K29" i="10" s="1"/>
  <c r="M29" i="10" a="1"/>
  <c r="M29" i="10" s="1"/>
  <c r="O29" i="10" a="1"/>
  <c r="O29" i="10" s="1"/>
  <c r="Q29" i="10" a="1"/>
  <c r="Q29" i="10" s="1"/>
  <c r="R29" i="10" a="1"/>
  <c r="R29" i="10" s="1"/>
  <c r="S29" i="10" a="1"/>
  <c r="S29" i="10" s="1"/>
  <c r="T29" i="10" a="1"/>
  <c r="T29" i="10" s="1"/>
  <c r="U29" i="10" a="1"/>
  <c r="U29" i="10" s="1"/>
  <c r="V29" i="10" a="1"/>
  <c r="V29" i="10" s="1"/>
  <c r="X29" i="10" a="1"/>
  <c r="X29" i="10" s="1"/>
  <c r="Z29" i="10" a="1"/>
  <c r="Z29" i="10" s="1"/>
  <c r="B30" i="10" a="1"/>
  <c r="B30" i="10" s="1"/>
  <c r="C30" i="10" a="1"/>
  <c r="C30" i="10" s="1"/>
  <c r="D30" i="10" a="1"/>
  <c r="D30" i="10" s="1"/>
  <c r="G30" i="10" a="1"/>
  <c r="G30" i="10" s="1"/>
  <c r="I30" i="10" a="1"/>
  <c r="I30" i="10" s="1"/>
  <c r="K30" i="10" a="1"/>
  <c r="K30" i="10" s="1"/>
  <c r="M30" i="10" a="1"/>
  <c r="M30" i="10" s="1"/>
  <c r="O30" i="10" a="1"/>
  <c r="O30" i="10" s="1"/>
  <c r="Q30" i="10" a="1"/>
  <c r="Q30" i="10" s="1"/>
  <c r="R30" i="10" a="1"/>
  <c r="R30" i="10" s="1"/>
  <c r="S30" i="10" a="1"/>
  <c r="S30" i="10" s="1"/>
  <c r="T30" i="10" a="1"/>
  <c r="T30" i="10" s="1"/>
  <c r="U30" i="10" a="1"/>
  <c r="U30" i="10" s="1"/>
  <c r="V30" i="10" a="1"/>
  <c r="V30" i="10" s="1"/>
  <c r="X30" i="10" a="1"/>
  <c r="X30" i="10" s="1"/>
  <c r="Z30" i="10" a="1"/>
  <c r="Z30" i="10" s="1"/>
  <c r="C31" i="10" a="1"/>
  <c r="C31" i="10" s="1"/>
  <c r="D31" i="10" a="1"/>
  <c r="D31" i="10" s="1"/>
  <c r="G31" i="10" a="1"/>
  <c r="G31" i="10" s="1"/>
  <c r="I31" i="10" a="1"/>
  <c r="I31" i="10" s="1"/>
  <c r="K31" i="10" a="1"/>
  <c r="K31" i="10" s="1"/>
  <c r="M31" i="10" a="1"/>
  <c r="M31" i="10" s="1"/>
  <c r="O31" i="10" a="1"/>
  <c r="O31" i="10" s="1"/>
  <c r="Q31" i="10" a="1"/>
  <c r="Q31" i="10" s="1"/>
  <c r="R31" i="10" a="1"/>
  <c r="R31" i="10" s="1"/>
  <c r="S31" i="10" a="1"/>
  <c r="S31" i="10" s="1"/>
  <c r="T31" i="10" a="1"/>
  <c r="T31" i="10" s="1"/>
  <c r="U31" i="10" a="1"/>
  <c r="U31" i="10" s="1"/>
  <c r="V31" i="10" a="1"/>
  <c r="V31" i="10" s="1"/>
  <c r="X31" i="10" a="1"/>
  <c r="X31" i="10" s="1"/>
  <c r="Z31" i="10" a="1"/>
  <c r="Z31" i="10" s="1"/>
  <c r="C32" i="10" a="1"/>
  <c r="C32" i="10" s="1"/>
  <c r="D32" i="10" a="1"/>
  <c r="D32" i="10" s="1"/>
  <c r="G32" i="10" a="1"/>
  <c r="G32" i="10" s="1"/>
  <c r="I32" i="10" a="1"/>
  <c r="I32" i="10" s="1"/>
  <c r="K32" i="10" a="1"/>
  <c r="K32" i="10" s="1"/>
  <c r="M32" i="10" a="1"/>
  <c r="M32" i="10" s="1"/>
  <c r="O32" i="10" a="1"/>
  <c r="O32" i="10" s="1"/>
  <c r="Q32" i="10" a="1"/>
  <c r="Q32" i="10" s="1"/>
  <c r="R32" i="10" a="1"/>
  <c r="R32" i="10" s="1"/>
  <c r="S32" i="10" a="1"/>
  <c r="S32" i="10" s="1"/>
  <c r="T32" i="10" a="1"/>
  <c r="T32" i="10" s="1"/>
  <c r="U32" i="10" a="1"/>
  <c r="U32" i="10" s="1"/>
  <c r="V32" i="10" a="1"/>
  <c r="V32" i="10" s="1"/>
  <c r="X32" i="10" a="1"/>
  <c r="X32" i="10" s="1"/>
  <c r="Z32" i="10" a="1"/>
  <c r="Z32" i="10" s="1"/>
  <c r="C33" i="10" a="1"/>
  <c r="C33" i="10" s="1"/>
  <c r="D33" i="10" a="1"/>
  <c r="D33" i="10" s="1"/>
  <c r="G33" i="10" a="1"/>
  <c r="G33" i="10" s="1"/>
  <c r="I33" i="10" a="1"/>
  <c r="I33" i="10" s="1"/>
  <c r="K33" i="10" a="1"/>
  <c r="K33" i="10" s="1"/>
  <c r="M33" i="10" a="1"/>
  <c r="M33" i="10" s="1"/>
  <c r="O33" i="10" a="1"/>
  <c r="O33" i="10" s="1"/>
  <c r="Q33" i="10" a="1"/>
  <c r="Q33" i="10" s="1"/>
  <c r="R33" i="10" a="1"/>
  <c r="R33" i="10" s="1"/>
  <c r="S33" i="10" a="1"/>
  <c r="S33" i="10" s="1"/>
  <c r="T33" i="10" a="1"/>
  <c r="T33" i="10" s="1"/>
  <c r="U33" i="10" a="1"/>
  <c r="U33" i="10" s="1"/>
  <c r="V33" i="10" a="1"/>
  <c r="V33" i="10" s="1"/>
  <c r="X33" i="10" a="1"/>
  <c r="X33" i="10" s="1"/>
  <c r="Z33" i="10" a="1"/>
  <c r="Z33" i="10" s="1"/>
  <c r="C34" i="10" a="1"/>
  <c r="C34" i="10" s="1"/>
  <c r="D34" i="10" a="1"/>
  <c r="D34" i="10" s="1"/>
  <c r="G34" i="10" a="1"/>
  <c r="G34" i="10" s="1"/>
  <c r="I34" i="10" a="1"/>
  <c r="I34" i="10" s="1"/>
  <c r="K34" i="10" a="1"/>
  <c r="K34" i="10" s="1"/>
  <c r="M34" i="10" a="1"/>
  <c r="M34" i="10" s="1"/>
  <c r="O34" i="10" a="1"/>
  <c r="O34" i="10" s="1"/>
  <c r="Q34" i="10" a="1"/>
  <c r="Q34" i="10" s="1"/>
  <c r="R34" i="10" a="1"/>
  <c r="R34" i="10" s="1"/>
  <c r="S34" i="10" a="1"/>
  <c r="S34" i="10" s="1"/>
  <c r="T34" i="10" a="1"/>
  <c r="T34" i="10" s="1"/>
  <c r="U34" i="10" a="1"/>
  <c r="U34" i="10" s="1"/>
  <c r="V34" i="10" a="1"/>
  <c r="V34" i="10" s="1"/>
  <c r="X34" i="10" a="1"/>
  <c r="X34" i="10" s="1"/>
  <c r="Z34" i="10" a="1"/>
  <c r="Z34" i="10" s="1"/>
  <c r="C35" i="10" a="1"/>
  <c r="C35" i="10" s="1"/>
  <c r="D35" i="10" a="1"/>
  <c r="D35" i="10" s="1"/>
  <c r="G35" i="10" a="1"/>
  <c r="G35" i="10" s="1"/>
  <c r="I35" i="10" a="1"/>
  <c r="I35" i="10" s="1"/>
  <c r="K35" i="10" a="1"/>
  <c r="K35" i="10" s="1"/>
  <c r="M35" i="10" a="1"/>
  <c r="M35" i="10" s="1"/>
  <c r="O35" i="10" a="1"/>
  <c r="O35" i="10" s="1"/>
  <c r="Q35" i="10" a="1"/>
  <c r="Q35" i="10" s="1"/>
  <c r="R35" i="10" a="1"/>
  <c r="R35" i="10" s="1"/>
  <c r="S35" i="10" a="1"/>
  <c r="S35" i="10" s="1"/>
  <c r="T35" i="10" a="1"/>
  <c r="T35" i="10" s="1"/>
  <c r="U35" i="10" a="1"/>
  <c r="U35" i="10" s="1"/>
  <c r="V35" i="10" a="1"/>
  <c r="V35" i="10" s="1"/>
  <c r="X35" i="10" a="1"/>
  <c r="X35" i="10" s="1"/>
  <c r="Z35" i="10" a="1"/>
  <c r="Z35" i="10" s="1"/>
  <c r="C36" i="10" a="1"/>
  <c r="C36" i="10" s="1"/>
  <c r="D36" i="10" a="1"/>
  <c r="D36" i="10" s="1"/>
  <c r="G36" i="10" a="1"/>
  <c r="G36" i="10" s="1"/>
  <c r="I36" i="10" a="1"/>
  <c r="I36" i="10" s="1"/>
  <c r="K36" i="10" a="1"/>
  <c r="K36" i="10" s="1"/>
  <c r="M36" i="10" a="1"/>
  <c r="M36" i="10" s="1"/>
  <c r="O36" i="10" a="1"/>
  <c r="O36" i="10" s="1"/>
  <c r="Q36" i="10" a="1"/>
  <c r="Q36" i="10" s="1"/>
  <c r="R36" i="10" a="1"/>
  <c r="R36" i="10" s="1"/>
  <c r="S36" i="10" a="1"/>
  <c r="S36" i="10" s="1"/>
  <c r="T36" i="10" a="1"/>
  <c r="T36" i="10" s="1"/>
  <c r="U36" i="10" a="1"/>
  <c r="U36" i="10" s="1"/>
  <c r="V36" i="10" a="1"/>
  <c r="V36" i="10" s="1"/>
  <c r="X36" i="10" a="1"/>
  <c r="X36" i="10" s="1"/>
  <c r="Z36" i="10" a="1"/>
  <c r="Z36" i="10" s="1"/>
  <c r="C37" i="10" a="1"/>
  <c r="C37" i="10" s="1"/>
  <c r="D37" i="10" a="1"/>
  <c r="D37" i="10" s="1"/>
  <c r="G37" i="10" a="1"/>
  <c r="G37" i="10" s="1"/>
  <c r="I37" i="10" a="1"/>
  <c r="I37" i="10" s="1"/>
  <c r="K37" i="10" a="1"/>
  <c r="K37" i="10" s="1"/>
  <c r="M37" i="10" a="1"/>
  <c r="M37" i="10" s="1"/>
  <c r="O37" i="10" a="1"/>
  <c r="O37" i="10" s="1"/>
  <c r="Q37" i="10" a="1"/>
  <c r="Q37" i="10" s="1"/>
  <c r="R37" i="10" a="1"/>
  <c r="R37" i="10" s="1"/>
  <c r="S37" i="10" a="1"/>
  <c r="S37" i="10" s="1"/>
  <c r="T37" i="10" a="1"/>
  <c r="T37" i="10" s="1"/>
  <c r="U37" i="10" a="1"/>
  <c r="U37" i="10" s="1"/>
  <c r="V37" i="10" a="1"/>
  <c r="V37" i="10" s="1"/>
  <c r="X37" i="10" a="1"/>
  <c r="X37" i="10" s="1"/>
  <c r="Z37" i="10" a="1"/>
  <c r="Z37" i="10" s="1"/>
  <c r="C38" i="10" a="1"/>
  <c r="C38" i="10" s="1"/>
  <c r="D38" i="10" a="1"/>
  <c r="D38" i="10" s="1"/>
  <c r="G38" i="10" a="1"/>
  <c r="G38" i="10" s="1"/>
  <c r="I38" i="10" a="1"/>
  <c r="I38" i="10" s="1"/>
  <c r="K38" i="10" a="1"/>
  <c r="K38" i="10" s="1"/>
  <c r="M38" i="10" a="1"/>
  <c r="M38" i="10" s="1"/>
  <c r="O38" i="10" a="1"/>
  <c r="O38" i="10" s="1"/>
  <c r="Q38" i="10" a="1"/>
  <c r="Q38" i="10" s="1"/>
  <c r="R38" i="10" a="1"/>
  <c r="R38" i="10" s="1"/>
  <c r="S38" i="10" a="1"/>
  <c r="S38" i="10" s="1"/>
  <c r="T38" i="10" a="1"/>
  <c r="T38" i="10" s="1"/>
  <c r="U38" i="10" a="1"/>
  <c r="U38" i="10" s="1"/>
  <c r="V38" i="10" a="1"/>
  <c r="V38" i="10" s="1"/>
  <c r="X38" i="10" a="1"/>
  <c r="X38" i="10" s="1"/>
  <c r="Z38" i="10" a="1"/>
  <c r="Z38" i="10" s="1"/>
  <c r="C39" i="10" a="1"/>
  <c r="C39" i="10" s="1"/>
  <c r="D39" i="10" a="1"/>
  <c r="D39" i="10" s="1"/>
  <c r="G39" i="10" a="1"/>
  <c r="G39" i="10" s="1"/>
  <c r="I39" i="10" a="1"/>
  <c r="I39" i="10" s="1"/>
  <c r="K39" i="10" a="1"/>
  <c r="K39" i="10" s="1"/>
  <c r="M39" i="10" a="1"/>
  <c r="M39" i="10" s="1"/>
  <c r="O39" i="10" a="1"/>
  <c r="O39" i="10" s="1"/>
  <c r="Q39" i="10" a="1"/>
  <c r="Q39" i="10" s="1"/>
  <c r="R39" i="10" a="1"/>
  <c r="R39" i="10" s="1"/>
  <c r="S39" i="10" a="1"/>
  <c r="S39" i="10" s="1"/>
  <c r="T39" i="10" a="1"/>
  <c r="T39" i="10" s="1"/>
  <c r="U39" i="10" a="1"/>
  <c r="U39" i="10" s="1"/>
  <c r="V39" i="10" a="1"/>
  <c r="V39" i="10" s="1"/>
  <c r="X39" i="10" a="1"/>
  <c r="X39" i="10" s="1"/>
  <c r="Z39" i="10" a="1"/>
  <c r="Z39" i="10" s="1"/>
  <c r="C40" i="10" a="1"/>
  <c r="C40" i="10" s="1"/>
  <c r="D40" i="10" a="1"/>
  <c r="D40" i="10" s="1"/>
  <c r="G40" i="10" a="1"/>
  <c r="G40" i="10" s="1"/>
  <c r="I40" i="10" a="1"/>
  <c r="I40" i="10" s="1"/>
  <c r="K40" i="10" a="1"/>
  <c r="K40" i="10" s="1"/>
  <c r="M40" i="10" a="1"/>
  <c r="M40" i="10" s="1"/>
  <c r="O40" i="10" a="1"/>
  <c r="O40" i="10" s="1"/>
  <c r="Q40" i="10" a="1"/>
  <c r="Q40" i="10" s="1"/>
  <c r="R40" i="10" a="1"/>
  <c r="R40" i="10" s="1"/>
  <c r="S40" i="10" a="1"/>
  <c r="S40" i="10" s="1"/>
  <c r="T40" i="10" a="1"/>
  <c r="T40" i="10" s="1"/>
  <c r="U40" i="10" a="1"/>
  <c r="U40" i="10" s="1"/>
  <c r="V40" i="10" a="1"/>
  <c r="V40" i="10" s="1"/>
  <c r="X40" i="10" a="1"/>
  <c r="X40" i="10" s="1"/>
  <c r="Z40" i="10" a="1"/>
  <c r="Z40" i="10" s="1"/>
  <c r="C41" i="10" a="1"/>
  <c r="C41" i="10" s="1"/>
  <c r="D41" i="10" a="1"/>
  <c r="D41" i="10" s="1"/>
  <c r="G41" i="10" a="1"/>
  <c r="G41" i="10" s="1"/>
  <c r="I41" i="10" a="1"/>
  <c r="I41" i="10" s="1"/>
  <c r="K41" i="10" a="1"/>
  <c r="K41" i="10" s="1"/>
  <c r="M41" i="10" a="1"/>
  <c r="M41" i="10" s="1"/>
  <c r="O41" i="10" a="1"/>
  <c r="O41" i="10" s="1"/>
  <c r="Q41" i="10" a="1"/>
  <c r="Q41" i="10" s="1"/>
  <c r="R41" i="10" a="1"/>
  <c r="R41" i="10" s="1"/>
  <c r="S41" i="10" a="1"/>
  <c r="S41" i="10" s="1"/>
  <c r="T41" i="10" a="1"/>
  <c r="T41" i="10" s="1"/>
  <c r="U41" i="10" a="1"/>
  <c r="U41" i="10" s="1"/>
  <c r="V41" i="10" a="1"/>
  <c r="V41" i="10" s="1"/>
  <c r="X41" i="10" a="1"/>
  <c r="X41" i="10" s="1"/>
  <c r="Z41" i="10" a="1"/>
  <c r="Z41" i="10" s="1"/>
  <c r="B42" i="10" a="1"/>
  <c r="B42" i="10" s="1"/>
  <c r="C42" i="10" a="1"/>
  <c r="C42" i="10" s="1"/>
  <c r="D42" i="10" a="1"/>
  <c r="D42" i="10" s="1"/>
  <c r="G42" i="10" a="1"/>
  <c r="G42" i="10" s="1"/>
  <c r="I42" i="10" a="1"/>
  <c r="I42" i="10" s="1"/>
  <c r="K42" i="10" a="1"/>
  <c r="K42" i="10" s="1"/>
  <c r="M42" i="10" a="1"/>
  <c r="M42" i="10" s="1"/>
  <c r="O42" i="10" a="1"/>
  <c r="O42" i="10" s="1"/>
  <c r="Q42" i="10" a="1"/>
  <c r="Q42" i="10" s="1"/>
  <c r="R42" i="10" a="1"/>
  <c r="R42" i="10" s="1"/>
  <c r="S42" i="10" a="1"/>
  <c r="S42" i="10" s="1"/>
  <c r="T42" i="10" a="1"/>
  <c r="T42" i="10" s="1"/>
  <c r="U42" i="10" a="1"/>
  <c r="U42" i="10" s="1"/>
  <c r="V42" i="10" a="1"/>
  <c r="V42" i="10" s="1"/>
  <c r="X42" i="10" a="1"/>
  <c r="X42" i="10" s="1"/>
  <c r="Z42" i="10" a="1"/>
  <c r="Z42" i="10" s="1"/>
  <c r="B43" i="10" a="1"/>
  <c r="B43" i="10" s="1"/>
  <c r="C43" i="10" a="1"/>
  <c r="C43" i="10" s="1"/>
  <c r="D43" i="10" a="1"/>
  <c r="D43" i="10" s="1"/>
  <c r="G43" i="10" a="1"/>
  <c r="G43" i="10" s="1"/>
  <c r="I43" i="10" a="1"/>
  <c r="I43" i="10" s="1"/>
  <c r="K43" i="10" a="1"/>
  <c r="K43" i="10" s="1"/>
  <c r="M43" i="10" a="1"/>
  <c r="M43" i="10" s="1"/>
  <c r="O43" i="10" a="1"/>
  <c r="O43" i="10" s="1"/>
  <c r="Q43" i="10" a="1"/>
  <c r="Q43" i="10" s="1"/>
  <c r="R43" i="10" a="1"/>
  <c r="R43" i="10" s="1"/>
  <c r="S43" i="10" a="1"/>
  <c r="S43" i="10" s="1"/>
  <c r="T43" i="10" a="1"/>
  <c r="T43" i="10" s="1"/>
  <c r="U43" i="10" a="1"/>
  <c r="U43" i="10" s="1"/>
  <c r="V43" i="10" a="1"/>
  <c r="V43" i="10" s="1"/>
  <c r="X43" i="10" a="1"/>
  <c r="X43" i="10" s="1"/>
  <c r="Z43" i="10" a="1"/>
  <c r="Z43" i="10" s="1"/>
  <c r="C44" i="10" a="1"/>
  <c r="C44" i="10" s="1"/>
  <c r="D44" i="10" a="1"/>
  <c r="D44" i="10" s="1"/>
  <c r="G44" i="10" a="1"/>
  <c r="G44" i="10" s="1"/>
  <c r="I44" i="10" a="1"/>
  <c r="I44" i="10" s="1"/>
  <c r="K44" i="10" a="1"/>
  <c r="K44" i="10" s="1"/>
  <c r="M44" i="10" a="1"/>
  <c r="M44" i="10" s="1"/>
  <c r="O44" i="10" a="1"/>
  <c r="O44" i="10" s="1"/>
  <c r="Q44" i="10" a="1"/>
  <c r="Q44" i="10" s="1"/>
  <c r="R44" i="10" a="1"/>
  <c r="R44" i="10" s="1"/>
  <c r="S44" i="10" a="1"/>
  <c r="S44" i="10" s="1"/>
  <c r="T44" i="10" a="1"/>
  <c r="T44" i="10" s="1"/>
  <c r="U44" i="10" a="1"/>
  <c r="U44" i="10" s="1"/>
  <c r="V44" i="10" a="1"/>
  <c r="V44" i="10" s="1"/>
  <c r="X44" i="10" a="1"/>
  <c r="X44" i="10" s="1"/>
  <c r="Z44" i="10" a="1"/>
  <c r="Z44" i="10" s="1"/>
  <c r="C45" i="10" a="1"/>
  <c r="C45" i="10" s="1"/>
  <c r="D45" i="10" a="1"/>
  <c r="D45" i="10" s="1"/>
  <c r="G45" i="10" a="1"/>
  <c r="G45" i="10" s="1"/>
  <c r="I45" i="10" a="1"/>
  <c r="I45" i="10" s="1"/>
  <c r="K45" i="10" a="1"/>
  <c r="K45" i="10" s="1"/>
  <c r="M45" i="10" a="1"/>
  <c r="M45" i="10" s="1"/>
  <c r="O45" i="10" a="1"/>
  <c r="O45" i="10" s="1"/>
  <c r="Q45" i="10" a="1"/>
  <c r="Q45" i="10" s="1"/>
  <c r="R45" i="10" a="1"/>
  <c r="R45" i="10" s="1"/>
  <c r="S45" i="10" a="1"/>
  <c r="S45" i="10" s="1"/>
  <c r="T45" i="10" a="1"/>
  <c r="T45" i="10" s="1"/>
  <c r="U45" i="10" a="1"/>
  <c r="U45" i="10" s="1"/>
  <c r="V45" i="10" a="1"/>
  <c r="V45" i="10" s="1"/>
  <c r="X45" i="10" a="1"/>
  <c r="X45" i="10" s="1"/>
  <c r="Z45" i="10" a="1"/>
  <c r="Z45" i="10" s="1"/>
  <c r="B46" i="10" a="1"/>
  <c r="B46" i="10" s="1"/>
  <c r="C46" i="10" a="1"/>
  <c r="C46" i="10" s="1"/>
  <c r="D46" i="10" a="1"/>
  <c r="D46" i="10" s="1"/>
  <c r="G46" i="10" a="1"/>
  <c r="G46" i="10" s="1"/>
  <c r="I46" i="10" a="1"/>
  <c r="I46" i="10" s="1"/>
  <c r="K46" i="10" a="1"/>
  <c r="K46" i="10" s="1"/>
  <c r="M46" i="10" a="1"/>
  <c r="M46" i="10" s="1"/>
  <c r="O46" i="10" a="1"/>
  <c r="O46" i="10" s="1"/>
  <c r="Q46" i="10" a="1"/>
  <c r="Q46" i="10" s="1"/>
  <c r="R46" i="10" a="1"/>
  <c r="R46" i="10" s="1"/>
  <c r="S46" i="10" a="1"/>
  <c r="S46" i="10" s="1"/>
  <c r="T46" i="10" a="1"/>
  <c r="T46" i="10" s="1"/>
  <c r="U46" i="10" a="1"/>
  <c r="U46" i="10" s="1"/>
  <c r="V46" i="10" a="1"/>
  <c r="V46" i="10" s="1"/>
  <c r="X46" i="10" a="1"/>
  <c r="X46" i="10" s="1"/>
  <c r="Z46" i="10" a="1"/>
  <c r="Z46" i="10" s="1"/>
  <c r="C47" i="10" a="1"/>
  <c r="C47" i="10" s="1"/>
  <c r="D47" i="10" a="1"/>
  <c r="D47" i="10" s="1"/>
  <c r="G47" i="10" a="1"/>
  <c r="G47" i="10" s="1"/>
  <c r="I47" i="10" a="1"/>
  <c r="I47" i="10" s="1"/>
  <c r="K47" i="10" a="1"/>
  <c r="K47" i="10" s="1"/>
  <c r="M47" i="10" a="1"/>
  <c r="M47" i="10" s="1"/>
  <c r="O47" i="10" a="1"/>
  <c r="O47" i="10" s="1"/>
  <c r="Q47" i="10" a="1"/>
  <c r="Q47" i="10" s="1"/>
  <c r="R47" i="10" a="1"/>
  <c r="R47" i="10" s="1"/>
  <c r="S47" i="10" a="1"/>
  <c r="S47" i="10" s="1"/>
  <c r="T47" i="10" a="1"/>
  <c r="T47" i="10" s="1"/>
  <c r="U47" i="10" a="1"/>
  <c r="U47" i="10" s="1"/>
  <c r="V47" i="10" a="1"/>
  <c r="V47" i="10" s="1"/>
  <c r="W47" i="10" a="1"/>
  <c r="W47" i="10" s="1"/>
  <c r="X47" i="10" a="1"/>
  <c r="X47" i="10" s="1"/>
  <c r="Z47" i="10" a="1"/>
  <c r="Z47" i="10" s="1"/>
  <c r="B48" i="10" a="1"/>
  <c r="B48" i="10" s="1"/>
  <c r="C48" i="10" a="1"/>
  <c r="C48" i="10" s="1"/>
  <c r="D48" i="10" a="1"/>
  <c r="D48" i="10" s="1"/>
  <c r="G48" i="10" a="1"/>
  <c r="G48" i="10" s="1"/>
  <c r="I48" i="10" a="1"/>
  <c r="I48" i="10" s="1"/>
  <c r="K48" i="10" a="1"/>
  <c r="K48" i="10" s="1"/>
  <c r="M48" i="10" a="1"/>
  <c r="M48" i="10" s="1"/>
  <c r="O48" i="10" a="1"/>
  <c r="O48" i="10" s="1"/>
  <c r="Q48" i="10" a="1"/>
  <c r="Q48" i="10" s="1"/>
  <c r="R48" i="10" a="1"/>
  <c r="R48" i="10" s="1"/>
  <c r="S48" i="10" a="1"/>
  <c r="S48" i="10" s="1"/>
  <c r="T48" i="10" a="1"/>
  <c r="T48" i="10" s="1"/>
  <c r="U48" i="10" a="1"/>
  <c r="U48" i="10" s="1"/>
  <c r="V48" i="10" a="1"/>
  <c r="V48" i="10" s="1"/>
  <c r="X48" i="10" a="1"/>
  <c r="X48" i="10" s="1"/>
  <c r="Z48" i="10" a="1"/>
  <c r="Z48" i="10" s="1"/>
  <c r="C49" i="10" a="1"/>
  <c r="C49" i="10" s="1"/>
  <c r="D49" i="10" a="1"/>
  <c r="D49" i="10" s="1"/>
  <c r="G49" i="10" a="1"/>
  <c r="G49" i="10" s="1"/>
  <c r="I49" i="10" a="1"/>
  <c r="I49" i="10" s="1"/>
  <c r="K49" i="10" a="1"/>
  <c r="K49" i="10" s="1"/>
  <c r="M49" i="10" a="1"/>
  <c r="M49" i="10" s="1"/>
  <c r="O49" i="10" a="1"/>
  <c r="O49" i="10" s="1"/>
  <c r="Q49" i="10" a="1"/>
  <c r="Q49" i="10" s="1"/>
  <c r="R49" i="10" a="1"/>
  <c r="R49" i="10" s="1"/>
  <c r="S49" i="10" a="1"/>
  <c r="S49" i="10" s="1"/>
  <c r="T49" i="10" a="1"/>
  <c r="T49" i="10" s="1"/>
  <c r="U49" i="10" a="1"/>
  <c r="U49" i="10" s="1"/>
  <c r="V49" i="10" a="1"/>
  <c r="V49" i="10" s="1"/>
  <c r="X49" i="10" a="1"/>
  <c r="X49" i="10" s="1"/>
  <c r="Z49" i="10" a="1"/>
  <c r="Z49" i="10" s="1"/>
  <c r="C50" i="10" a="1"/>
  <c r="C50" i="10" s="1"/>
  <c r="D50" i="10" a="1"/>
  <c r="D50" i="10" s="1"/>
  <c r="G50" i="10" a="1"/>
  <c r="G50" i="10" s="1"/>
  <c r="I50" i="10" a="1"/>
  <c r="I50" i="10" s="1"/>
  <c r="K50" i="10" a="1"/>
  <c r="K50" i="10" s="1"/>
  <c r="M50" i="10" a="1"/>
  <c r="M50" i="10" s="1"/>
  <c r="O50" i="10" a="1"/>
  <c r="O50" i="10" s="1"/>
  <c r="Q50" i="10" a="1"/>
  <c r="Q50" i="10" s="1"/>
  <c r="R50" i="10" a="1"/>
  <c r="R50" i="10" s="1"/>
  <c r="S50" i="10" a="1"/>
  <c r="S50" i="10" s="1"/>
  <c r="T50" i="10" a="1"/>
  <c r="T50" i="10" s="1"/>
  <c r="U50" i="10" a="1"/>
  <c r="U50" i="10" s="1"/>
  <c r="V50" i="10" a="1"/>
  <c r="V50" i="10" s="1"/>
  <c r="X50" i="10" a="1"/>
  <c r="X50" i="10" s="1"/>
  <c r="Z50" i="10" a="1"/>
  <c r="Z50" i="10" s="1"/>
  <c r="C51" i="10" a="1"/>
  <c r="C51" i="10" s="1"/>
  <c r="D51" i="10" a="1"/>
  <c r="D51" i="10" s="1"/>
  <c r="G51" i="10" a="1"/>
  <c r="G51" i="10" s="1"/>
  <c r="I51" i="10" a="1"/>
  <c r="I51" i="10" s="1"/>
  <c r="K51" i="10" a="1"/>
  <c r="K51" i="10" s="1"/>
  <c r="M51" i="10" a="1"/>
  <c r="M51" i="10" s="1"/>
  <c r="O51" i="10" a="1"/>
  <c r="O51" i="10" s="1"/>
  <c r="Q51" i="10" a="1"/>
  <c r="Q51" i="10" s="1"/>
  <c r="R51" i="10" a="1"/>
  <c r="R51" i="10" s="1"/>
  <c r="S51" i="10" a="1"/>
  <c r="S51" i="10" s="1"/>
  <c r="T51" i="10" a="1"/>
  <c r="T51" i="10" s="1"/>
  <c r="U51" i="10" a="1"/>
  <c r="U51" i="10" s="1"/>
  <c r="V51" i="10" a="1"/>
  <c r="V51" i="10" s="1"/>
  <c r="X51" i="10" a="1"/>
  <c r="X51" i="10" s="1"/>
  <c r="Z51" i="10" a="1"/>
  <c r="Z51" i="10" s="1"/>
  <c r="C52" i="10" a="1"/>
  <c r="C52" i="10" s="1"/>
  <c r="D52" i="10" a="1"/>
  <c r="D52" i="10" s="1"/>
  <c r="G52" i="10" a="1"/>
  <c r="G52" i="10" s="1"/>
  <c r="I52" i="10" a="1"/>
  <c r="I52" i="10" s="1"/>
  <c r="K52" i="10" a="1"/>
  <c r="K52" i="10" s="1"/>
  <c r="M52" i="10" a="1"/>
  <c r="M52" i="10" s="1"/>
  <c r="O52" i="10" a="1"/>
  <c r="O52" i="10" s="1"/>
  <c r="Q52" i="10" a="1"/>
  <c r="Q52" i="10" s="1"/>
  <c r="R52" i="10" a="1"/>
  <c r="R52" i="10" s="1"/>
  <c r="S52" i="10" a="1"/>
  <c r="S52" i="10" s="1"/>
  <c r="T52" i="10" a="1"/>
  <c r="T52" i="10" s="1"/>
  <c r="U52" i="10" a="1"/>
  <c r="U52" i="10" s="1"/>
  <c r="V52" i="10" a="1"/>
  <c r="V52" i="10" s="1"/>
  <c r="X52" i="10" a="1"/>
  <c r="X52" i="10" s="1"/>
  <c r="Z52" i="10" a="1"/>
  <c r="Z52" i="10" s="1"/>
  <c r="C53" i="10" a="1"/>
  <c r="C53" i="10" s="1"/>
  <c r="D53" i="10" a="1"/>
  <c r="D53" i="10" s="1"/>
  <c r="G53" i="10" a="1"/>
  <c r="G53" i="10" s="1"/>
  <c r="I53" i="10" a="1"/>
  <c r="I53" i="10" s="1"/>
  <c r="K53" i="10" a="1"/>
  <c r="K53" i="10" s="1"/>
  <c r="M53" i="10" a="1"/>
  <c r="M53" i="10" s="1"/>
  <c r="O53" i="10" a="1"/>
  <c r="O53" i="10" s="1"/>
  <c r="Q53" i="10" a="1"/>
  <c r="Q53" i="10" s="1"/>
  <c r="R53" i="10" a="1"/>
  <c r="R53" i="10" s="1"/>
  <c r="S53" i="10" a="1"/>
  <c r="S53" i="10" s="1"/>
  <c r="T53" i="10" a="1"/>
  <c r="T53" i="10" s="1"/>
  <c r="U53" i="10" a="1"/>
  <c r="U53" i="10" s="1"/>
  <c r="V53" i="10" a="1"/>
  <c r="V53" i="10" s="1"/>
  <c r="X53" i="10" a="1"/>
  <c r="X53" i="10" s="1"/>
  <c r="Z53" i="10" a="1"/>
  <c r="Z53" i="10" s="1"/>
  <c r="C54" i="10" a="1"/>
  <c r="C54" i="10" s="1"/>
  <c r="D54" i="10" a="1"/>
  <c r="D54" i="10" s="1"/>
  <c r="G54" i="10" a="1"/>
  <c r="G54" i="10" s="1"/>
  <c r="I54" i="10" a="1"/>
  <c r="I54" i="10" s="1"/>
  <c r="K54" i="10" a="1"/>
  <c r="K54" i="10" s="1"/>
  <c r="M54" i="10" a="1"/>
  <c r="M54" i="10" s="1"/>
  <c r="O54" i="10" a="1"/>
  <c r="O54" i="10" s="1"/>
  <c r="Q54" i="10" a="1"/>
  <c r="Q54" i="10" s="1"/>
  <c r="R54" i="10" a="1"/>
  <c r="R54" i="10" s="1"/>
  <c r="S54" i="10" a="1"/>
  <c r="S54" i="10" s="1"/>
  <c r="T54" i="10" a="1"/>
  <c r="T54" i="10" s="1"/>
  <c r="U54" i="10" a="1"/>
  <c r="U54" i="10" s="1"/>
  <c r="V54" i="10" a="1"/>
  <c r="V54" i="10" s="1"/>
  <c r="X54" i="10" a="1"/>
  <c r="X54" i="10" s="1"/>
  <c r="Z54" i="10" a="1"/>
  <c r="Z54" i="10" s="1"/>
  <c r="C55" i="10" a="1"/>
  <c r="C55" i="10" s="1"/>
  <c r="D55" i="10" a="1"/>
  <c r="D55" i="10" s="1"/>
  <c r="G55" i="10" a="1"/>
  <c r="G55" i="10" s="1"/>
  <c r="I55" i="10" a="1"/>
  <c r="I55" i="10" s="1"/>
  <c r="K55" i="10" a="1"/>
  <c r="K55" i="10" s="1"/>
  <c r="M55" i="10" a="1"/>
  <c r="M55" i="10" s="1"/>
  <c r="O55" i="10" a="1"/>
  <c r="O55" i="10" s="1"/>
  <c r="Q55" i="10" a="1"/>
  <c r="Q55" i="10" s="1"/>
  <c r="R55" i="10" a="1"/>
  <c r="R55" i="10" s="1"/>
  <c r="S55" i="10" a="1"/>
  <c r="S55" i="10" s="1"/>
  <c r="T55" i="10" a="1"/>
  <c r="T55" i="10" s="1"/>
  <c r="U55" i="10" a="1"/>
  <c r="U55" i="10" s="1"/>
  <c r="V55" i="10" a="1"/>
  <c r="V55" i="10" s="1"/>
  <c r="X55" i="10" a="1"/>
  <c r="X55" i="10" s="1"/>
  <c r="Z55" i="10" a="1"/>
  <c r="Z55" i="10" s="1"/>
  <c r="C56" i="10" a="1"/>
  <c r="C56" i="10" s="1"/>
  <c r="D56" i="10" a="1"/>
  <c r="D56" i="10" s="1"/>
  <c r="G56" i="10" a="1"/>
  <c r="G56" i="10" s="1"/>
  <c r="I56" i="10" a="1"/>
  <c r="I56" i="10" s="1"/>
  <c r="K56" i="10" a="1"/>
  <c r="K56" i="10" s="1"/>
  <c r="M56" i="10" a="1"/>
  <c r="M56" i="10" s="1"/>
  <c r="O56" i="10" a="1"/>
  <c r="O56" i="10" s="1"/>
  <c r="Q56" i="10" a="1"/>
  <c r="Q56" i="10" s="1"/>
  <c r="R56" i="10" a="1"/>
  <c r="R56" i="10" s="1"/>
  <c r="S56" i="10" a="1"/>
  <c r="S56" i="10" s="1"/>
  <c r="T56" i="10" a="1"/>
  <c r="T56" i="10" s="1"/>
  <c r="U56" i="10" a="1"/>
  <c r="U56" i="10" s="1"/>
  <c r="V56" i="10" a="1"/>
  <c r="V56" i="10" s="1"/>
  <c r="X56" i="10" a="1"/>
  <c r="X56" i="10" s="1"/>
  <c r="Z56" i="10" a="1"/>
  <c r="Z56" i="10" s="1"/>
  <c r="C57" i="10" a="1"/>
  <c r="C57" i="10" s="1"/>
  <c r="D57" i="10" a="1"/>
  <c r="D57" i="10" s="1"/>
  <c r="G57" i="10" a="1"/>
  <c r="G57" i="10" s="1"/>
  <c r="I57" i="10" a="1"/>
  <c r="I57" i="10" s="1"/>
  <c r="K57" i="10" a="1"/>
  <c r="K57" i="10" s="1"/>
  <c r="M57" i="10" a="1"/>
  <c r="M57" i="10" s="1"/>
  <c r="O57" i="10" a="1"/>
  <c r="O57" i="10" s="1"/>
  <c r="Q57" i="10" a="1"/>
  <c r="Q57" i="10" s="1"/>
  <c r="R57" i="10" a="1"/>
  <c r="R57" i="10" s="1"/>
  <c r="S57" i="10" a="1"/>
  <c r="S57" i="10" s="1"/>
  <c r="T57" i="10" a="1"/>
  <c r="T57" i="10" s="1"/>
  <c r="U57" i="10" a="1"/>
  <c r="U57" i="10" s="1"/>
  <c r="V57" i="10" a="1"/>
  <c r="V57" i="10" s="1"/>
  <c r="X57" i="10" a="1"/>
  <c r="X57" i="10" s="1"/>
  <c r="Z57" i="10" a="1"/>
  <c r="Z57" i="10" s="1"/>
  <c r="C58" i="10" a="1"/>
  <c r="C58" i="10" s="1"/>
  <c r="D58" i="10" a="1"/>
  <c r="D58" i="10" s="1"/>
  <c r="G58" i="10" a="1"/>
  <c r="G58" i="10" s="1"/>
  <c r="I58" i="10" a="1"/>
  <c r="I58" i="10" s="1"/>
  <c r="K58" i="10" a="1"/>
  <c r="K58" i="10" s="1"/>
  <c r="M58" i="10" a="1"/>
  <c r="M58" i="10" s="1"/>
  <c r="O58" i="10" a="1"/>
  <c r="O58" i="10" s="1"/>
  <c r="Q58" i="10" a="1"/>
  <c r="Q58" i="10" s="1"/>
  <c r="R58" i="10" a="1"/>
  <c r="R58" i="10" s="1"/>
  <c r="S58" i="10" a="1"/>
  <c r="S58" i="10" s="1"/>
  <c r="T58" i="10" a="1"/>
  <c r="T58" i="10" s="1"/>
  <c r="U58" i="10" a="1"/>
  <c r="U58" i="10" s="1"/>
  <c r="V58" i="10" a="1"/>
  <c r="V58" i="10" s="1"/>
  <c r="X58" i="10" a="1"/>
  <c r="X58" i="10" s="1"/>
  <c r="Z58" i="10" a="1"/>
  <c r="Z58" i="10" s="1"/>
  <c r="C59" i="10" a="1"/>
  <c r="C59" i="10" s="1"/>
  <c r="D59" i="10" a="1"/>
  <c r="D59" i="10" s="1"/>
  <c r="G59" i="10" a="1"/>
  <c r="G59" i="10" s="1"/>
  <c r="I59" i="10" a="1"/>
  <c r="I59" i="10" s="1"/>
  <c r="K59" i="10" a="1"/>
  <c r="K59" i="10" s="1"/>
  <c r="M59" i="10" a="1"/>
  <c r="M59" i="10" s="1"/>
  <c r="O59" i="10" a="1"/>
  <c r="O59" i="10" s="1"/>
  <c r="Q59" i="10" a="1"/>
  <c r="Q59" i="10" s="1"/>
  <c r="R59" i="10" a="1"/>
  <c r="R59" i="10" s="1"/>
  <c r="S59" i="10" a="1"/>
  <c r="S59" i="10" s="1"/>
  <c r="T59" i="10" a="1"/>
  <c r="T59" i="10" s="1"/>
  <c r="U59" i="10" a="1"/>
  <c r="U59" i="10" s="1"/>
  <c r="V59" i="10" a="1"/>
  <c r="V59" i="10" s="1"/>
  <c r="X59" i="10" a="1"/>
  <c r="X59" i="10" s="1"/>
  <c r="Z59" i="10" a="1"/>
  <c r="Z59" i="10" s="1"/>
  <c r="C60" i="10" a="1"/>
  <c r="C60" i="10" s="1"/>
  <c r="D60" i="10" a="1"/>
  <c r="D60" i="10" s="1"/>
  <c r="G60" i="10" a="1"/>
  <c r="G60" i="10" s="1"/>
  <c r="I60" i="10" a="1"/>
  <c r="I60" i="10" s="1"/>
  <c r="K60" i="10" a="1"/>
  <c r="K60" i="10" s="1"/>
  <c r="M60" i="10" a="1"/>
  <c r="M60" i="10" s="1"/>
  <c r="O60" i="10" a="1"/>
  <c r="O60" i="10" s="1"/>
  <c r="Q60" i="10" a="1"/>
  <c r="Q60" i="10" s="1"/>
  <c r="R60" i="10" a="1"/>
  <c r="R60" i="10" s="1"/>
  <c r="S60" i="10" a="1"/>
  <c r="S60" i="10" s="1"/>
  <c r="T60" i="10" a="1"/>
  <c r="T60" i="10" s="1"/>
  <c r="U60" i="10" a="1"/>
  <c r="U60" i="10" s="1"/>
  <c r="V60" i="10" a="1"/>
  <c r="V60" i="10" s="1"/>
  <c r="X60" i="10" a="1"/>
  <c r="X60" i="10" s="1"/>
  <c r="Z60" i="10" a="1"/>
  <c r="Z60" i="10" s="1"/>
  <c r="C61" i="10" a="1"/>
  <c r="C61" i="10" s="1"/>
  <c r="D61" i="10" a="1"/>
  <c r="D61" i="10" s="1"/>
  <c r="G61" i="10" a="1"/>
  <c r="G61" i="10" s="1"/>
  <c r="I61" i="10" a="1"/>
  <c r="I61" i="10" s="1"/>
  <c r="K61" i="10" a="1"/>
  <c r="K61" i="10" s="1"/>
  <c r="M61" i="10" a="1"/>
  <c r="M61" i="10" s="1"/>
  <c r="O61" i="10" a="1"/>
  <c r="O61" i="10" s="1"/>
  <c r="Q61" i="10" a="1"/>
  <c r="Q61" i="10" s="1"/>
  <c r="R61" i="10" a="1"/>
  <c r="R61" i="10" s="1"/>
  <c r="S61" i="10" a="1"/>
  <c r="S61" i="10" s="1"/>
  <c r="T61" i="10" a="1"/>
  <c r="T61" i="10" s="1"/>
  <c r="U61" i="10" a="1"/>
  <c r="U61" i="10" s="1"/>
  <c r="V61" i="10" a="1"/>
  <c r="V61" i="10" s="1"/>
  <c r="X61" i="10" a="1"/>
  <c r="X61" i="10" s="1"/>
  <c r="Z61" i="10" a="1"/>
  <c r="Z61" i="10" s="1"/>
  <c r="C62" i="10" a="1"/>
  <c r="C62" i="10" s="1"/>
  <c r="D62" i="10" a="1"/>
  <c r="D62" i="10" s="1"/>
  <c r="G62" i="10" a="1"/>
  <c r="G62" i="10" s="1"/>
  <c r="I62" i="10" a="1"/>
  <c r="I62" i="10" s="1"/>
  <c r="K62" i="10" a="1"/>
  <c r="K62" i="10" s="1"/>
  <c r="M62" i="10" a="1"/>
  <c r="M62" i="10" s="1"/>
  <c r="O62" i="10" a="1"/>
  <c r="O62" i="10" s="1"/>
  <c r="Q62" i="10" a="1"/>
  <c r="Q62" i="10" s="1"/>
  <c r="R62" i="10" a="1"/>
  <c r="R62" i="10" s="1"/>
  <c r="S62" i="10" a="1"/>
  <c r="S62" i="10" s="1"/>
  <c r="T62" i="10" a="1"/>
  <c r="T62" i="10" s="1"/>
  <c r="U62" i="10" a="1"/>
  <c r="U62" i="10" s="1"/>
  <c r="V62" i="10" a="1"/>
  <c r="V62" i="10" s="1"/>
  <c r="X62" i="10" a="1"/>
  <c r="X62" i="10" s="1"/>
  <c r="Z62" i="10" a="1"/>
  <c r="Z62" i="10" s="1"/>
  <c r="C63" i="10" a="1"/>
  <c r="C63" i="10" s="1"/>
  <c r="D63" i="10" a="1"/>
  <c r="D63" i="10" s="1"/>
  <c r="G63" i="10" a="1"/>
  <c r="G63" i="10" s="1"/>
  <c r="I63" i="10" a="1"/>
  <c r="I63" i="10" s="1"/>
  <c r="K63" i="10" a="1"/>
  <c r="K63" i="10" s="1"/>
  <c r="M63" i="10" a="1"/>
  <c r="M63" i="10" s="1"/>
  <c r="O63" i="10" a="1"/>
  <c r="O63" i="10" s="1"/>
  <c r="Q63" i="10" a="1"/>
  <c r="Q63" i="10" s="1"/>
  <c r="R63" i="10" a="1"/>
  <c r="R63" i="10" s="1"/>
  <c r="S63" i="10" a="1"/>
  <c r="S63" i="10" s="1"/>
  <c r="T63" i="10" a="1"/>
  <c r="T63" i="10" s="1"/>
  <c r="U63" i="10" a="1"/>
  <c r="U63" i="10" s="1"/>
  <c r="V63" i="10" a="1"/>
  <c r="V63" i="10" s="1"/>
  <c r="X63" i="10" a="1"/>
  <c r="X63" i="10" s="1"/>
  <c r="Z63" i="10" a="1"/>
  <c r="Z63" i="10" s="1"/>
  <c r="C64" i="10" a="1"/>
  <c r="C64" i="10" s="1"/>
  <c r="D64" i="10" a="1"/>
  <c r="D64" i="10" s="1"/>
  <c r="G64" i="10" a="1"/>
  <c r="G64" i="10" s="1"/>
  <c r="I64" i="10" a="1"/>
  <c r="I64" i="10" s="1"/>
  <c r="K64" i="10" a="1"/>
  <c r="K64" i="10" s="1"/>
  <c r="M64" i="10" a="1"/>
  <c r="M64" i="10" s="1"/>
  <c r="O64" i="10" a="1"/>
  <c r="O64" i="10" s="1"/>
  <c r="Q64" i="10" a="1"/>
  <c r="Q64" i="10" s="1"/>
  <c r="R64" i="10" a="1"/>
  <c r="R64" i="10" s="1"/>
  <c r="S64" i="10" a="1"/>
  <c r="S64" i="10" s="1"/>
  <c r="T64" i="10" a="1"/>
  <c r="T64" i="10" s="1"/>
  <c r="U64" i="10" a="1"/>
  <c r="U64" i="10" s="1"/>
  <c r="V64" i="10" a="1"/>
  <c r="V64" i="10" s="1"/>
  <c r="X64" i="10" a="1"/>
  <c r="X64" i="10" s="1"/>
  <c r="Z64" i="10" a="1"/>
  <c r="Z64" i="10" s="1"/>
  <c r="C65" i="10" a="1"/>
  <c r="C65" i="10" s="1"/>
  <c r="D65" i="10" a="1"/>
  <c r="D65" i="10" s="1"/>
  <c r="G65" i="10" a="1"/>
  <c r="G65" i="10" s="1"/>
  <c r="I65" i="10" a="1"/>
  <c r="I65" i="10" s="1"/>
  <c r="K65" i="10" a="1"/>
  <c r="K65" i="10" s="1"/>
  <c r="M65" i="10" a="1"/>
  <c r="M65" i="10" s="1"/>
  <c r="O65" i="10" a="1"/>
  <c r="O65" i="10" s="1"/>
  <c r="Q65" i="10" a="1"/>
  <c r="Q65" i="10" s="1"/>
  <c r="R65" i="10" a="1"/>
  <c r="R65" i="10" s="1"/>
  <c r="S65" i="10" a="1"/>
  <c r="S65" i="10" s="1"/>
  <c r="T65" i="10" a="1"/>
  <c r="T65" i="10" s="1"/>
  <c r="U65" i="10" a="1"/>
  <c r="U65" i="10" s="1"/>
  <c r="V65" i="10" a="1"/>
  <c r="V65" i="10" s="1"/>
  <c r="W65" i="10" a="1"/>
  <c r="W65" i="10" s="1"/>
  <c r="X65" i="10" a="1"/>
  <c r="X65" i="10" s="1"/>
  <c r="Z65" i="10" a="1"/>
  <c r="Z65" i="10" s="1"/>
  <c r="C66" i="10" a="1"/>
  <c r="C66" i="10" s="1"/>
  <c r="D66" i="10" a="1"/>
  <c r="D66" i="10" s="1"/>
  <c r="G66" i="10" a="1"/>
  <c r="G66" i="10" s="1"/>
  <c r="I66" i="10" a="1"/>
  <c r="I66" i="10" s="1"/>
  <c r="K66" i="10" a="1"/>
  <c r="K66" i="10" s="1"/>
  <c r="M66" i="10" a="1"/>
  <c r="M66" i="10" s="1"/>
  <c r="O66" i="10" a="1"/>
  <c r="O66" i="10" s="1"/>
  <c r="Q66" i="10" a="1"/>
  <c r="Q66" i="10" s="1"/>
  <c r="R66" i="10" a="1"/>
  <c r="R66" i="10" s="1"/>
  <c r="S66" i="10" a="1"/>
  <c r="S66" i="10" s="1"/>
  <c r="T66" i="10" a="1"/>
  <c r="T66" i="10" s="1"/>
  <c r="U66" i="10" a="1"/>
  <c r="U66" i="10" s="1"/>
  <c r="V66" i="10" a="1"/>
  <c r="V66" i="10" s="1"/>
  <c r="X66" i="10" a="1"/>
  <c r="X66" i="10" s="1"/>
  <c r="Z66" i="10" a="1"/>
  <c r="Z66" i="10" s="1"/>
  <c r="C67" i="10" a="1"/>
  <c r="C67" i="10" s="1"/>
  <c r="D67" i="10" a="1"/>
  <c r="D67" i="10" s="1"/>
  <c r="G67" i="10" a="1"/>
  <c r="G67" i="10" s="1"/>
  <c r="I67" i="10" a="1"/>
  <c r="I67" i="10" s="1"/>
  <c r="K67" i="10" a="1"/>
  <c r="K67" i="10" s="1"/>
  <c r="M67" i="10" a="1"/>
  <c r="M67" i="10" s="1"/>
  <c r="O67" i="10" a="1"/>
  <c r="O67" i="10" s="1"/>
  <c r="Q67" i="10" a="1"/>
  <c r="Q67" i="10" s="1"/>
  <c r="R67" i="10" a="1"/>
  <c r="R67" i="10" s="1"/>
  <c r="S67" i="10" a="1"/>
  <c r="S67" i="10" s="1"/>
  <c r="T67" i="10" a="1"/>
  <c r="T67" i="10" s="1"/>
  <c r="U67" i="10" a="1"/>
  <c r="U67" i="10" s="1"/>
  <c r="V67" i="10" a="1"/>
  <c r="V67" i="10" s="1"/>
  <c r="X67" i="10" a="1"/>
  <c r="X67" i="10" s="1"/>
  <c r="Z67" i="10" a="1"/>
  <c r="Z67" i="10" s="1"/>
  <c r="C68" i="10" a="1"/>
  <c r="C68" i="10" s="1"/>
  <c r="D68" i="10" a="1"/>
  <c r="D68" i="10" s="1"/>
  <c r="G68" i="10" a="1"/>
  <c r="G68" i="10" s="1"/>
  <c r="I68" i="10" a="1"/>
  <c r="I68" i="10" s="1"/>
  <c r="K68" i="10" a="1"/>
  <c r="K68" i="10" s="1"/>
  <c r="M68" i="10" a="1"/>
  <c r="M68" i="10" s="1"/>
  <c r="O68" i="10" a="1"/>
  <c r="O68" i="10" s="1"/>
  <c r="Q68" i="10" a="1"/>
  <c r="Q68" i="10" s="1"/>
  <c r="R68" i="10" a="1"/>
  <c r="R68" i="10" s="1"/>
  <c r="S68" i="10" a="1"/>
  <c r="S68" i="10" s="1"/>
  <c r="T68" i="10" a="1"/>
  <c r="T68" i="10" s="1"/>
  <c r="U68" i="10" a="1"/>
  <c r="U68" i="10" s="1"/>
  <c r="V68" i="10" a="1"/>
  <c r="V68" i="10" s="1"/>
  <c r="X68" i="10" a="1"/>
  <c r="X68" i="10" s="1"/>
  <c r="Z68" i="10" a="1"/>
  <c r="Z68" i="10" s="1"/>
  <c r="C69" i="10" a="1"/>
  <c r="C69" i="10" s="1"/>
  <c r="D69" i="10" a="1"/>
  <c r="D69" i="10" s="1"/>
  <c r="G69" i="10" a="1"/>
  <c r="G69" i="10" s="1"/>
  <c r="I69" i="10" a="1"/>
  <c r="I69" i="10" s="1"/>
  <c r="K69" i="10" a="1"/>
  <c r="K69" i="10" s="1"/>
  <c r="M69" i="10" a="1"/>
  <c r="M69" i="10" s="1"/>
  <c r="O69" i="10" a="1"/>
  <c r="O69" i="10" s="1"/>
  <c r="Q69" i="10" a="1"/>
  <c r="Q69" i="10" s="1"/>
  <c r="R69" i="10" a="1"/>
  <c r="R69" i="10" s="1"/>
  <c r="S69" i="10" a="1"/>
  <c r="S69" i="10" s="1"/>
  <c r="T69" i="10" a="1"/>
  <c r="T69" i="10" s="1"/>
  <c r="U69" i="10" a="1"/>
  <c r="U69" i="10" s="1"/>
  <c r="V69" i="10" a="1"/>
  <c r="V69" i="10" s="1"/>
  <c r="X69" i="10" a="1"/>
  <c r="X69" i="10" s="1"/>
  <c r="Z69" i="10" a="1"/>
  <c r="Z69" i="10" s="1"/>
  <c r="C70" i="10" a="1"/>
  <c r="C70" i="10" s="1"/>
  <c r="D70" i="10" a="1"/>
  <c r="D70" i="10" s="1"/>
  <c r="G70" i="10" a="1"/>
  <c r="G70" i="10" s="1"/>
  <c r="I70" i="10" a="1"/>
  <c r="I70" i="10" s="1"/>
  <c r="K70" i="10" a="1"/>
  <c r="K70" i="10" s="1"/>
  <c r="M70" i="10" a="1"/>
  <c r="M70" i="10" s="1"/>
  <c r="O70" i="10" a="1"/>
  <c r="O70" i="10" s="1"/>
  <c r="Q70" i="10" a="1"/>
  <c r="Q70" i="10" s="1"/>
  <c r="R70" i="10" a="1"/>
  <c r="R70" i="10" s="1"/>
  <c r="S70" i="10" a="1"/>
  <c r="S70" i="10" s="1"/>
  <c r="T70" i="10" a="1"/>
  <c r="T70" i="10" s="1"/>
  <c r="U70" i="10" a="1"/>
  <c r="U70" i="10" s="1"/>
  <c r="V70" i="10" a="1"/>
  <c r="V70" i="10" s="1"/>
  <c r="W70" i="10" a="1"/>
  <c r="W70" i="10" s="1"/>
  <c r="X70" i="10" a="1"/>
  <c r="X70" i="10" s="1"/>
  <c r="Z70" i="10" a="1"/>
  <c r="Z70" i="10" s="1"/>
  <c r="C71" i="10" a="1"/>
  <c r="C71" i="10" s="1"/>
  <c r="D71" i="10" a="1"/>
  <c r="D71" i="10" s="1"/>
  <c r="G71" i="10" a="1"/>
  <c r="G71" i="10" s="1"/>
  <c r="I71" i="10" a="1"/>
  <c r="I71" i="10" s="1"/>
  <c r="K71" i="10" a="1"/>
  <c r="K71" i="10" s="1"/>
  <c r="M71" i="10" a="1"/>
  <c r="M71" i="10" s="1"/>
  <c r="O71" i="10" a="1"/>
  <c r="O71" i="10" s="1"/>
  <c r="Q71" i="10" a="1"/>
  <c r="Q71" i="10" s="1"/>
  <c r="R71" i="10" a="1"/>
  <c r="R71" i="10" s="1"/>
  <c r="S71" i="10" a="1"/>
  <c r="S71" i="10" s="1"/>
  <c r="T71" i="10" a="1"/>
  <c r="T71" i="10" s="1"/>
  <c r="U71" i="10" a="1"/>
  <c r="U71" i="10" s="1"/>
  <c r="V71" i="10" a="1"/>
  <c r="V71" i="10" s="1"/>
  <c r="X71" i="10" a="1"/>
  <c r="X71" i="10" s="1"/>
  <c r="Z71" i="10" a="1"/>
  <c r="Z71" i="10" s="1"/>
  <c r="C72" i="10" a="1"/>
  <c r="C72" i="10" s="1"/>
  <c r="D72" i="10" a="1"/>
  <c r="D72" i="10" s="1"/>
  <c r="G72" i="10" a="1"/>
  <c r="G72" i="10" s="1"/>
  <c r="I72" i="10" a="1"/>
  <c r="I72" i="10" s="1"/>
  <c r="K72" i="10" a="1"/>
  <c r="K72" i="10" s="1"/>
  <c r="M72" i="10" a="1"/>
  <c r="M72" i="10" s="1"/>
  <c r="O72" i="10" a="1"/>
  <c r="O72" i="10" s="1"/>
  <c r="Q72" i="10" a="1"/>
  <c r="Q72" i="10" s="1"/>
  <c r="R72" i="10" a="1"/>
  <c r="R72" i="10" s="1"/>
  <c r="S72" i="10" a="1"/>
  <c r="S72" i="10" s="1"/>
  <c r="T72" i="10" a="1"/>
  <c r="T72" i="10" s="1"/>
  <c r="U72" i="10" a="1"/>
  <c r="U72" i="10" s="1"/>
  <c r="V72" i="10" a="1"/>
  <c r="V72" i="10" s="1"/>
  <c r="X72" i="10" a="1"/>
  <c r="X72" i="10" s="1"/>
  <c r="Z72" i="10" a="1"/>
  <c r="Z72" i="10" s="1"/>
  <c r="B73" i="10" a="1"/>
  <c r="B73" i="10" s="1"/>
  <c r="C73" i="10" a="1"/>
  <c r="C73" i="10" s="1"/>
  <c r="D73" i="10" a="1"/>
  <c r="D73" i="10" s="1"/>
  <c r="G73" i="10" a="1"/>
  <c r="G73" i="10" s="1"/>
  <c r="I73" i="10" a="1"/>
  <c r="I73" i="10" s="1"/>
  <c r="K73" i="10" a="1"/>
  <c r="K73" i="10" s="1"/>
  <c r="M73" i="10" a="1"/>
  <c r="M73" i="10" s="1"/>
  <c r="O73" i="10" a="1"/>
  <c r="O73" i="10" s="1"/>
  <c r="Q73" i="10" a="1"/>
  <c r="Q73" i="10" s="1"/>
  <c r="R73" i="10" a="1"/>
  <c r="R73" i="10" s="1"/>
  <c r="S73" i="10" a="1"/>
  <c r="S73" i="10" s="1"/>
  <c r="T73" i="10" a="1"/>
  <c r="T73" i="10" s="1"/>
  <c r="U73" i="10" a="1"/>
  <c r="U73" i="10" s="1"/>
  <c r="V73" i="10" a="1"/>
  <c r="V73" i="10" s="1"/>
  <c r="X73" i="10" a="1"/>
  <c r="X73" i="10" s="1"/>
  <c r="Z73" i="10" a="1"/>
  <c r="Z73" i="10" s="1"/>
  <c r="C74" i="10" a="1"/>
  <c r="C74" i="10" s="1"/>
  <c r="D74" i="10" a="1"/>
  <c r="D74" i="10" s="1"/>
  <c r="G74" i="10" a="1"/>
  <c r="G74" i="10" s="1"/>
  <c r="I74" i="10" a="1"/>
  <c r="I74" i="10" s="1"/>
  <c r="K74" i="10" a="1"/>
  <c r="K74" i="10" s="1"/>
  <c r="M74" i="10" a="1"/>
  <c r="M74" i="10" s="1"/>
  <c r="O74" i="10" a="1"/>
  <c r="O74" i="10" s="1"/>
  <c r="Q74" i="10" a="1"/>
  <c r="Q74" i="10" s="1"/>
  <c r="R74" i="10" a="1"/>
  <c r="R74" i="10" s="1"/>
  <c r="S74" i="10" a="1"/>
  <c r="S74" i="10" s="1"/>
  <c r="T74" i="10" a="1"/>
  <c r="T74" i="10" s="1"/>
  <c r="U74" i="10" a="1"/>
  <c r="U74" i="10" s="1"/>
  <c r="V74" i="10" a="1"/>
  <c r="V74" i="10" s="1"/>
  <c r="X74" i="10" a="1"/>
  <c r="X74" i="10" s="1"/>
  <c r="Z74" i="10" a="1"/>
  <c r="Z74" i="10" s="1"/>
  <c r="C75" i="10" a="1"/>
  <c r="C75" i="10" s="1"/>
  <c r="D75" i="10" a="1"/>
  <c r="D75" i="10" s="1"/>
  <c r="G75" i="10" a="1"/>
  <c r="G75" i="10" s="1"/>
  <c r="I75" i="10" a="1"/>
  <c r="I75" i="10" s="1"/>
  <c r="K75" i="10" a="1"/>
  <c r="K75" i="10" s="1"/>
  <c r="M75" i="10" a="1"/>
  <c r="M75" i="10" s="1"/>
  <c r="O75" i="10" a="1"/>
  <c r="O75" i="10" s="1"/>
  <c r="Q75" i="10" a="1"/>
  <c r="Q75" i="10" s="1"/>
  <c r="R75" i="10" a="1"/>
  <c r="R75" i="10" s="1"/>
  <c r="S75" i="10" a="1"/>
  <c r="S75" i="10" s="1"/>
  <c r="T75" i="10" a="1"/>
  <c r="T75" i="10" s="1"/>
  <c r="U75" i="10" a="1"/>
  <c r="U75" i="10" s="1"/>
  <c r="V75" i="10" a="1"/>
  <c r="V75" i="10" s="1"/>
  <c r="X75" i="10" a="1"/>
  <c r="X75" i="10" s="1"/>
  <c r="Z75" i="10" a="1"/>
  <c r="Z75" i="10" s="1"/>
  <c r="C76" i="10" a="1"/>
  <c r="C76" i="10" s="1"/>
  <c r="D76" i="10" a="1"/>
  <c r="D76" i="10" s="1"/>
  <c r="G76" i="10" a="1"/>
  <c r="G76" i="10" s="1"/>
  <c r="I76" i="10" a="1"/>
  <c r="I76" i="10" s="1"/>
  <c r="K76" i="10" a="1"/>
  <c r="K76" i="10" s="1"/>
  <c r="M76" i="10" a="1"/>
  <c r="M76" i="10" s="1"/>
  <c r="O76" i="10" a="1"/>
  <c r="O76" i="10" s="1"/>
  <c r="Q76" i="10" a="1"/>
  <c r="Q76" i="10" s="1"/>
  <c r="R76" i="10" a="1"/>
  <c r="R76" i="10" s="1"/>
  <c r="S76" i="10" a="1"/>
  <c r="S76" i="10" s="1"/>
  <c r="T76" i="10" a="1"/>
  <c r="T76" i="10" s="1"/>
  <c r="U76" i="10" a="1"/>
  <c r="U76" i="10" s="1"/>
  <c r="V76" i="10" a="1"/>
  <c r="V76" i="10" s="1"/>
  <c r="X76" i="10" a="1"/>
  <c r="X76" i="10" s="1"/>
  <c r="Z76" i="10" a="1"/>
  <c r="Z76" i="10" s="1"/>
  <c r="B77" i="10" a="1"/>
  <c r="B77" i="10" s="1"/>
  <c r="C77" i="10" a="1"/>
  <c r="C77" i="10" s="1"/>
  <c r="D77" i="10" a="1"/>
  <c r="D77" i="10" s="1"/>
  <c r="G77" i="10" a="1"/>
  <c r="G77" i="10" s="1"/>
  <c r="I77" i="10" a="1"/>
  <c r="I77" i="10" s="1"/>
  <c r="K77" i="10" a="1"/>
  <c r="K77" i="10" s="1"/>
  <c r="M77" i="10" a="1"/>
  <c r="M77" i="10" s="1"/>
  <c r="O77" i="10" a="1"/>
  <c r="O77" i="10" s="1"/>
  <c r="Q77" i="10" a="1"/>
  <c r="Q77" i="10" s="1"/>
  <c r="R77" i="10" a="1"/>
  <c r="R77" i="10" s="1"/>
  <c r="S77" i="10" a="1"/>
  <c r="S77" i="10" s="1"/>
  <c r="T77" i="10" a="1"/>
  <c r="T77" i="10" s="1"/>
  <c r="U77" i="10" a="1"/>
  <c r="U77" i="10" s="1"/>
  <c r="V77" i="10" a="1"/>
  <c r="V77" i="10" s="1"/>
  <c r="X77" i="10" a="1"/>
  <c r="X77" i="10" s="1"/>
  <c r="Z77" i="10" a="1"/>
  <c r="Z77" i="10" s="1"/>
  <c r="B78" i="10" a="1"/>
  <c r="B78" i="10" s="1"/>
  <c r="C78" i="10" a="1"/>
  <c r="C78" i="10" s="1"/>
  <c r="D78" i="10" a="1"/>
  <c r="D78" i="10" s="1"/>
  <c r="G78" i="10" a="1"/>
  <c r="G78" i="10" s="1"/>
  <c r="I78" i="10" a="1"/>
  <c r="I78" i="10" s="1"/>
  <c r="K78" i="10" a="1"/>
  <c r="K78" i="10" s="1"/>
  <c r="M78" i="10" a="1"/>
  <c r="M78" i="10" s="1"/>
  <c r="O78" i="10" a="1"/>
  <c r="O78" i="10" s="1"/>
  <c r="Q78" i="10" a="1"/>
  <c r="Q78" i="10" s="1"/>
  <c r="R78" i="10" a="1"/>
  <c r="R78" i="10" s="1"/>
  <c r="S78" i="10" a="1"/>
  <c r="S78" i="10" s="1"/>
  <c r="T78" i="10" a="1"/>
  <c r="T78" i="10" s="1"/>
  <c r="U78" i="10" a="1"/>
  <c r="U78" i="10" s="1"/>
  <c r="V78" i="10" a="1"/>
  <c r="V78" i="10" s="1"/>
  <c r="X78" i="10" a="1"/>
  <c r="X78" i="10" s="1"/>
  <c r="Z78" i="10" a="1"/>
  <c r="Z78" i="10" s="1"/>
  <c r="C79" i="10" a="1"/>
  <c r="C79" i="10" s="1"/>
  <c r="D79" i="10" a="1"/>
  <c r="D79" i="10" s="1"/>
  <c r="G79" i="10" a="1"/>
  <c r="G79" i="10" s="1"/>
  <c r="I79" i="10" a="1"/>
  <c r="I79" i="10" s="1"/>
  <c r="K79" i="10" a="1"/>
  <c r="K79" i="10" s="1"/>
  <c r="M79" i="10" a="1"/>
  <c r="M79" i="10" s="1"/>
  <c r="O79" i="10" a="1"/>
  <c r="O79" i="10" s="1"/>
  <c r="Q79" i="10" a="1"/>
  <c r="Q79" i="10" s="1"/>
  <c r="R79" i="10" a="1"/>
  <c r="R79" i="10" s="1"/>
  <c r="S79" i="10" a="1"/>
  <c r="S79" i="10" s="1"/>
  <c r="T79" i="10" a="1"/>
  <c r="T79" i="10" s="1"/>
  <c r="U79" i="10" a="1"/>
  <c r="U79" i="10" s="1"/>
  <c r="V79" i="10" a="1"/>
  <c r="V79" i="10" s="1"/>
  <c r="X79" i="10" a="1"/>
  <c r="X79" i="10" s="1"/>
  <c r="Z79" i="10" a="1"/>
  <c r="Z79" i="10" s="1"/>
  <c r="C80" i="10" a="1"/>
  <c r="C80" i="10" s="1"/>
  <c r="D80" i="10" a="1"/>
  <c r="D80" i="10" s="1"/>
  <c r="G80" i="10" a="1"/>
  <c r="G80" i="10" s="1"/>
  <c r="I80" i="10" a="1"/>
  <c r="I80" i="10" s="1"/>
  <c r="K80" i="10" a="1"/>
  <c r="K80" i="10" s="1"/>
  <c r="M80" i="10" a="1"/>
  <c r="M80" i="10" s="1"/>
  <c r="O80" i="10" a="1"/>
  <c r="O80" i="10" s="1"/>
  <c r="Q80" i="10" a="1"/>
  <c r="Q80" i="10" s="1"/>
  <c r="R80" i="10" a="1"/>
  <c r="R80" i="10" s="1"/>
  <c r="S80" i="10" a="1"/>
  <c r="S80" i="10" s="1"/>
  <c r="T80" i="10" a="1"/>
  <c r="T80" i="10" s="1"/>
  <c r="U80" i="10" a="1"/>
  <c r="U80" i="10" s="1"/>
  <c r="V80" i="10" a="1"/>
  <c r="V80" i="10" s="1"/>
  <c r="X80" i="10" a="1"/>
  <c r="X80" i="10" s="1"/>
  <c r="Z80" i="10" a="1"/>
  <c r="Z80" i="10" s="1"/>
  <c r="C81" i="10" a="1"/>
  <c r="C81" i="10" s="1"/>
  <c r="D81" i="10" a="1"/>
  <c r="D81" i="10" s="1"/>
  <c r="G81" i="10" a="1"/>
  <c r="G81" i="10" s="1"/>
  <c r="I81" i="10" a="1"/>
  <c r="I81" i="10" s="1"/>
  <c r="K81" i="10" a="1"/>
  <c r="K81" i="10" s="1"/>
  <c r="M81" i="10" a="1"/>
  <c r="M81" i="10" s="1"/>
  <c r="O81" i="10" a="1"/>
  <c r="O81" i="10" s="1"/>
  <c r="Q81" i="10" a="1"/>
  <c r="Q81" i="10" s="1"/>
  <c r="R81" i="10" a="1"/>
  <c r="R81" i="10" s="1"/>
  <c r="S81" i="10" a="1"/>
  <c r="S81" i="10" s="1"/>
  <c r="T81" i="10" a="1"/>
  <c r="T81" i="10" s="1"/>
  <c r="U81" i="10" a="1"/>
  <c r="U81" i="10" s="1"/>
  <c r="V81" i="10" a="1"/>
  <c r="V81" i="10" s="1"/>
  <c r="X81" i="10" a="1"/>
  <c r="X81" i="10" s="1"/>
  <c r="Z81" i="10" a="1"/>
  <c r="Z81" i="10" s="1"/>
  <c r="C82" i="10" a="1"/>
  <c r="C82" i="10" s="1"/>
  <c r="D82" i="10" a="1"/>
  <c r="D82" i="10" s="1"/>
  <c r="G82" i="10" a="1"/>
  <c r="G82" i="10" s="1"/>
  <c r="I82" i="10" a="1"/>
  <c r="I82" i="10" s="1"/>
  <c r="K82" i="10" a="1"/>
  <c r="K82" i="10" s="1"/>
  <c r="M82" i="10" a="1"/>
  <c r="M82" i="10" s="1"/>
  <c r="O82" i="10" a="1"/>
  <c r="O82" i="10" s="1"/>
  <c r="Q82" i="10" a="1"/>
  <c r="Q82" i="10" s="1"/>
  <c r="R82" i="10" a="1"/>
  <c r="R82" i="10" s="1"/>
  <c r="S82" i="10" a="1"/>
  <c r="S82" i="10" s="1"/>
  <c r="T82" i="10" a="1"/>
  <c r="T82" i="10" s="1"/>
  <c r="U82" i="10" a="1"/>
  <c r="U82" i="10" s="1"/>
  <c r="V82" i="10" a="1"/>
  <c r="V82" i="10" s="1"/>
  <c r="X82" i="10" a="1"/>
  <c r="X82" i="10" s="1"/>
  <c r="Z82" i="10" a="1"/>
  <c r="Z82" i="10" s="1"/>
  <c r="B83" i="10" a="1"/>
  <c r="B83" i="10" s="1"/>
  <c r="C83" i="10" a="1"/>
  <c r="C83" i="10" s="1"/>
  <c r="D83" i="10" a="1"/>
  <c r="D83" i="10" s="1"/>
  <c r="G83" i="10" a="1"/>
  <c r="G83" i="10" s="1"/>
  <c r="I83" i="10" a="1"/>
  <c r="I83" i="10" s="1"/>
  <c r="K83" i="10" a="1"/>
  <c r="K83" i="10" s="1"/>
  <c r="M83" i="10" a="1"/>
  <c r="M83" i="10" s="1"/>
  <c r="O83" i="10" a="1"/>
  <c r="O83" i="10" s="1"/>
  <c r="Q83" i="10" a="1"/>
  <c r="Q83" i="10" s="1"/>
  <c r="R83" i="10" a="1"/>
  <c r="R83" i="10" s="1"/>
  <c r="S83" i="10" a="1"/>
  <c r="S83" i="10" s="1"/>
  <c r="T83" i="10" a="1"/>
  <c r="T83" i="10" s="1"/>
  <c r="U83" i="10" a="1"/>
  <c r="U83" i="10" s="1"/>
  <c r="V83" i="10" a="1"/>
  <c r="V83" i="10" s="1"/>
  <c r="X83" i="10" a="1"/>
  <c r="X83" i="10" s="1"/>
  <c r="Z83" i="10" a="1"/>
  <c r="Z83" i="10" s="1"/>
  <c r="C84" i="10" a="1"/>
  <c r="C84" i="10" s="1"/>
  <c r="D84" i="10" a="1"/>
  <c r="D84" i="10" s="1"/>
  <c r="G84" i="10" a="1"/>
  <c r="G84" i="10" s="1"/>
  <c r="I84" i="10" a="1"/>
  <c r="I84" i="10" s="1"/>
  <c r="K84" i="10" a="1"/>
  <c r="K84" i="10" s="1"/>
  <c r="M84" i="10" a="1"/>
  <c r="M84" i="10" s="1"/>
  <c r="O84" i="10" a="1"/>
  <c r="O84" i="10" s="1"/>
  <c r="Q84" i="10" a="1"/>
  <c r="Q84" i="10" s="1"/>
  <c r="R84" i="10" a="1"/>
  <c r="R84" i="10" s="1"/>
  <c r="S84" i="10" a="1"/>
  <c r="S84" i="10" s="1"/>
  <c r="T84" i="10" a="1"/>
  <c r="T84" i="10" s="1"/>
  <c r="U84" i="10" a="1"/>
  <c r="U84" i="10" s="1"/>
  <c r="V84" i="10" a="1"/>
  <c r="V84" i="10" s="1"/>
  <c r="X84" i="10" a="1"/>
  <c r="X84" i="10" s="1"/>
  <c r="Z84" i="10" a="1"/>
  <c r="Z84" i="10" s="1"/>
  <c r="C85" i="10" a="1"/>
  <c r="C85" i="10" s="1"/>
  <c r="D85" i="10" a="1"/>
  <c r="D85" i="10" s="1"/>
  <c r="G85" i="10" a="1"/>
  <c r="G85" i="10" s="1"/>
  <c r="I85" i="10" a="1"/>
  <c r="I85" i="10" s="1"/>
  <c r="K85" i="10" a="1"/>
  <c r="K85" i="10" s="1"/>
  <c r="M85" i="10" a="1"/>
  <c r="M85" i="10" s="1"/>
  <c r="O85" i="10" a="1"/>
  <c r="O85" i="10" s="1"/>
  <c r="Q85" i="10" a="1"/>
  <c r="Q85" i="10" s="1"/>
  <c r="R85" i="10" a="1"/>
  <c r="R85" i="10" s="1"/>
  <c r="S85" i="10" a="1"/>
  <c r="S85" i="10" s="1"/>
  <c r="T85" i="10" a="1"/>
  <c r="T85" i="10" s="1"/>
  <c r="U85" i="10" a="1"/>
  <c r="U85" i="10" s="1"/>
  <c r="V85" i="10" a="1"/>
  <c r="V85" i="10" s="1"/>
  <c r="X85" i="10" a="1"/>
  <c r="X85" i="10" s="1"/>
  <c r="Z85" i="10" a="1"/>
  <c r="Z85" i="10" s="1"/>
  <c r="C86" i="10" a="1"/>
  <c r="C86" i="10" s="1"/>
  <c r="D86" i="10" a="1"/>
  <c r="D86" i="10" s="1"/>
  <c r="G86" i="10" a="1"/>
  <c r="G86" i="10" s="1"/>
  <c r="I86" i="10" a="1"/>
  <c r="I86" i="10" s="1"/>
  <c r="K86" i="10" a="1"/>
  <c r="K86" i="10" s="1"/>
  <c r="M86" i="10" a="1"/>
  <c r="M86" i="10" s="1"/>
  <c r="O86" i="10" a="1"/>
  <c r="O86" i="10" s="1"/>
  <c r="Q86" i="10" a="1"/>
  <c r="Q86" i="10" s="1"/>
  <c r="R86" i="10" a="1"/>
  <c r="R86" i="10" s="1"/>
  <c r="S86" i="10" a="1"/>
  <c r="S86" i="10" s="1"/>
  <c r="T86" i="10" a="1"/>
  <c r="T86" i="10" s="1"/>
  <c r="U86" i="10" a="1"/>
  <c r="U86" i="10" s="1"/>
  <c r="V86" i="10" a="1"/>
  <c r="V86" i="10" s="1"/>
  <c r="X86" i="10" a="1"/>
  <c r="X86" i="10" s="1"/>
  <c r="Z86" i="10" a="1"/>
  <c r="Z86" i="10" s="1"/>
  <c r="B87" i="10" a="1"/>
  <c r="B87" i="10" s="1"/>
  <c r="C87" i="10" a="1"/>
  <c r="C87" i="10" s="1"/>
  <c r="D87" i="10" a="1"/>
  <c r="D87" i="10" s="1"/>
  <c r="G87" i="10" a="1"/>
  <c r="G87" i="10" s="1"/>
  <c r="I87" i="10" a="1"/>
  <c r="I87" i="10" s="1"/>
  <c r="K87" i="10" a="1"/>
  <c r="K87" i="10" s="1"/>
  <c r="M87" i="10" a="1"/>
  <c r="M87" i="10" s="1"/>
  <c r="O87" i="10" a="1"/>
  <c r="O87" i="10" s="1"/>
  <c r="Q87" i="10" a="1"/>
  <c r="Q87" i="10" s="1"/>
  <c r="R87" i="10" a="1"/>
  <c r="R87" i="10" s="1"/>
  <c r="S87" i="10" a="1"/>
  <c r="S87" i="10" s="1"/>
  <c r="T87" i="10" a="1"/>
  <c r="T87" i="10" s="1"/>
  <c r="U87" i="10" a="1"/>
  <c r="U87" i="10" s="1"/>
  <c r="V87" i="10" a="1"/>
  <c r="V87" i="10" s="1"/>
  <c r="X87" i="10" a="1"/>
  <c r="X87" i="10" s="1"/>
  <c r="Z87" i="10" a="1"/>
  <c r="Z87" i="10" s="1"/>
  <c r="C88" i="10" a="1"/>
  <c r="C88" i="10" s="1"/>
  <c r="D88" i="10" a="1"/>
  <c r="D88" i="10" s="1"/>
  <c r="G88" i="10" a="1"/>
  <c r="G88" i="10" s="1"/>
  <c r="I88" i="10" a="1"/>
  <c r="I88" i="10" s="1"/>
  <c r="K88" i="10" a="1"/>
  <c r="K88" i="10" s="1"/>
  <c r="M88" i="10" a="1"/>
  <c r="M88" i="10" s="1"/>
  <c r="O88" i="10" a="1"/>
  <c r="O88" i="10" s="1"/>
  <c r="Q88" i="10" a="1"/>
  <c r="Q88" i="10" s="1"/>
  <c r="R88" i="10" a="1"/>
  <c r="R88" i="10" s="1"/>
  <c r="S88" i="10" a="1"/>
  <c r="S88" i="10" s="1"/>
  <c r="T88" i="10" a="1"/>
  <c r="T88" i="10" s="1"/>
  <c r="U88" i="10" a="1"/>
  <c r="U88" i="10" s="1"/>
  <c r="V88" i="10" a="1"/>
  <c r="V88" i="10" s="1"/>
  <c r="X88" i="10" a="1"/>
  <c r="X88" i="10" s="1"/>
  <c r="Z88" i="10" a="1"/>
  <c r="Z88" i="10" s="1"/>
  <c r="B89" i="10" a="1"/>
  <c r="B89" i="10" s="1"/>
  <c r="C89" i="10" a="1"/>
  <c r="C89" i="10" s="1"/>
  <c r="D89" i="10" a="1"/>
  <c r="D89" i="10" s="1"/>
  <c r="G89" i="10" a="1"/>
  <c r="G89" i="10" s="1"/>
  <c r="I89" i="10" a="1"/>
  <c r="I89" i="10" s="1"/>
  <c r="K89" i="10" a="1"/>
  <c r="K89" i="10" s="1"/>
  <c r="M89" i="10" a="1"/>
  <c r="M89" i="10" s="1"/>
  <c r="O89" i="10" a="1"/>
  <c r="O89" i="10" s="1"/>
  <c r="Q89" i="10" a="1"/>
  <c r="Q89" i="10" s="1"/>
  <c r="R89" i="10" a="1"/>
  <c r="R89" i="10" s="1"/>
  <c r="S89" i="10" a="1"/>
  <c r="S89" i="10" s="1"/>
  <c r="T89" i="10" a="1"/>
  <c r="T89" i="10" s="1"/>
  <c r="U89" i="10" a="1"/>
  <c r="U89" i="10" s="1"/>
  <c r="V89" i="10" a="1"/>
  <c r="V89" i="10" s="1"/>
  <c r="X89" i="10" a="1"/>
  <c r="X89" i="10" s="1"/>
  <c r="Z89" i="10" a="1"/>
  <c r="Z89" i="10" s="1"/>
  <c r="C90" i="10" a="1"/>
  <c r="C90" i="10" s="1"/>
  <c r="D90" i="10" a="1"/>
  <c r="D90" i="10" s="1"/>
  <c r="G90" i="10" a="1"/>
  <c r="G90" i="10" s="1"/>
  <c r="I90" i="10" a="1"/>
  <c r="I90" i="10" s="1"/>
  <c r="K90" i="10" a="1"/>
  <c r="K90" i="10" s="1"/>
  <c r="M90" i="10" a="1"/>
  <c r="M90" i="10" s="1"/>
  <c r="O90" i="10" a="1"/>
  <c r="O90" i="10" s="1"/>
  <c r="Q90" i="10" a="1"/>
  <c r="Q90" i="10" s="1"/>
  <c r="R90" i="10" a="1"/>
  <c r="R90" i="10" s="1"/>
  <c r="S90" i="10" a="1"/>
  <c r="S90" i="10" s="1"/>
  <c r="T90" i="10" a="1"/>
  <c r="T90" i="10" s="1"/>
  <c r="U90" i="10" a="1"/>
  <c r="U90" i="10" s="1"/>
  <c r="V90" i="10" a="1"/>
  <c r="V90" i="10" s="1"/>
  <c r="X90" i="10" a="1"/>
  <c r="X90" i="10" s="1"/>
  <c r="Z90" i="10" a="1"/>
  <c r="Z90" i="10" s="1"/>
  <c r="C91" i="10" a="1"/>
  <c r="C91" i="10" s="1"/>
  <c r="D91" i="10" a="1"/>
  <c r="D91" i="10" s="1"/>
  <c r="G91" i="10" a="1"/>
  <c r="G91" i="10" s="1"/>
  <c r="I91" i="10" a="1"/>
  <c r="I91" i="10" s="1"/>
  <c r="K91" i="10" a="1"/>
  <c r="K91" i="10" s="1"/>
  <c r="M91" i="10" a="1"/>
  <c r="M91" i="10" s="1"/>
  <c r="O91" i="10" a="1"/>
  <c r="O91" i="10" s="1"/>
  <c r="Q91" i="10" a="1"/>
  <c r="Q91" i="10" s="1"/>
  <c r="R91" i="10" a="1"/>
  <c r="R91" i="10" s="1"/>
  <c r="S91" i="10" a="1"/>
  <c r="S91" i="10" s="1"/>
  <c r="T91" i="10" a="1"/>
  <c r="T91" i="10" s="1"/>
  <c r="U91" i="10" a="1"/>
  <c r="U91" i="10" s="1"/>
  <c r="V91" i="10" a="1"/>
  <c r="V91" i="10" s="1"/>
  <c r="X91" i="10" a="1"/>
  <c r="X91" i="10" s="1"/>
  <c r="Z91" i="10" a="1"/>
  <c r="Z91" i="10" s="1"/>
  <c r="C92" i="10" a="1"/>
  <c r="C92" i="10" s="1"/>
  <c r="D92" i="10" a="1"/>
  <c r="D92" i="10" s="1"/>
  <c r="G92" i="10" a="1"/>
  <c r="G92" i="10" s="1"/>
  <c r="I92" i="10" a="1"/>
  <c r="I92" i="10" s="1"/>
  <c r="K92" i="10" a="1"/>
  <c r="K92" i="10" s="1"/>
  <c r="M92" i="10" a="1"/>
  <c r="M92" i="10" s="1"/>
  <c r="O92" i="10" a="1"/>
  <c r="O92" i="10" s="1"/>
  <c r="Q92" i="10" a="1"/>
  <c r="Q92" i="10" s="1"/>
  <c r="R92" i="10" a="1"/>
  <c r="R92" i="10" s="1"/>
  <c r="S92" i="10" a="1"/>
  <c r="S92" i="10" s="1"/>
  <c r="T92" i="10" a="1"/>
  <c r="T92" i="10" s="1"/>
  <c r="U92" i="10" a="1"/>
  <c r="U92" i="10" s="1"/>
  <c r="V92" i="10" a="1"/>
  <c r="V92" i="10" s="1"/>
  <c r="X92" i="10" a="1"/>
  <c r="X92" i="10" s="1"/>
  <c r="Z92" i="10" a="1"/>
  <c r="Z92" i="10" s="1"/>
  <c r="C93" i="10" a="1"/>
  <c r="C93" i="10" s="1"/>
  <c r="D93" i="10" a="1"/>
  <c r="D93" i="10" s="1"/>
  <c r="G93" i="10" a="1"/>
  <c r="G93" i="10" s="1"/>
  <c r="I93" i="10" a="1"/>
  <c r="I93" i="10" s="1"/>
  <c r="K93" i="10" a="1"/>
  <c r="K93" i="10" s="1"/>
  <c r="M93" i="10" a="1"/>
  <c r="M93" i="10" s="1"/>
  <c r="O93" i="10" a="1"/>
  <c r="O93" i="10" s="1"/>
  <c r="Q93" i="10" a="1"/>
  <c r="Q93" i="10" s="1"/>
  <c r="R93" i="10" a="1"/>
  <c r="R93" i="10" s="1"/>
  <c r="S93" i="10" a="1"/>
  <c r="S93" i="10" s="1"/>
  <c r="T93" i="10" a="1"/>
  <c r="T93" i="10" s="1"/>
  <c r="U93" i="10" a="1"/>
  <c r="U93" i="10" s="1"/>
  <c r="V93" i="10" a="1"/>
  <c r="V93" i="10" s="1"/>
  <c r="X93" i="10" a="1"/>
  <c r="X93" i="10" s="1"/>
  <c r="Z93" i="10" a="1"/>
  <c r="Z93" i="10" s="1"/>
  <c r="C94" i="10" a="1"/>
  <c r="C94" i="10" s="1"/>
  <c r="D94" i="10" a="1"/>
  <c r="D94" i="10" s="1"/>
  <c r="G94" i="10" a="1"/>
  <c r="G94" i="10" s="1"/>
  <c r="I94" i="10" a="1"/>
  <c r="I94" i="10" s="1"/>
  <c r="K94" i="10" a="1"/>
  <c r="K94" i="10" s="1"/>
  <c r="M94" i="10" a="1"/>
  <c r="M94" i="10" s="1"/>
  <c r="O94" i="10" a="1"/>
  <c r="O94" i="10" s="1"/>
  <c r="Q94" i="10" a="1"/>
  <c r="Q94" i="10" s="1"/>
  <c r="R94" i="10" a="1"/>
  <c r="R94" i="10" s="1"/>
  <c r="S94" i="10" a="1"/>
  <c r="S94" i="10" s="1"/>
  <c r="T94" i="10" a="1"/>
  <c r="T94" i="10" s="1"/>
  <c r="U94" i="10" a="1"/>
  <c r="U94" i="10" s="1"/>
  <c r="V94" i="10" a="1"/>
  <c r="V94" i="10" s="1"/>
  <c r="X94" i="10" a="1"/>
  <c r="X94" i="10" s="1"/>
  <c r="Z94" i="10" a="1"/>
  <c r="Z94" i="10" s="1"/>
  <c r="C95" i="10" a="1"/>
  <c r="C95" i="10" s="1"/>
  <c r="D95" i="10" a="1"/>
  <c r="D95" i="10" s="1"/>
  <c r="G95" i="10" a="1"/>
  <c r="G95" i="10" s="1"/>
  <c r="I95" i="10" a="1"/>
  <c r="I95" i="10" s="1"/>
  <c r="K95" i="10" a="1"/>
  <c r="K95" i="10" s="1"/>
  <c r="M95" i="10" a="1"/>
  <c r="M95" i="10" s="1"/>
  <c r="O95" i="10" a="1"/>
  <c r="O95" i="10" s="1"/>
  <c r="Q95" i="10" a="1"/>
  <c r="Q95" i="10" s="1"/>
  <c r="R95" i="10" a="1"/>
  <c r="R95" i="10" s="1"/>
  <c r="S95" i="10" a="1"/>
  <c r="S95" i="10" s="1"/>
  <c r="T95" i="10" a="1"/>
  <c r="T95" i="10" s="1"/>
  <c r="U95" i="10" a="1"/>
  <c r="U95" i="10" s="1"/>
  <c r="V95" i="10" a="1"/>
  <c r="V95" i="10" s="1"/>
  <c r="X95" i="10" a="1"/>
  <c r="X95" i="10" s="1"/>
  <c r="Z95" i="10" a="1"/>
  <c r="Z95" i="10" s="1"/>
  <c r="C96" i="10" a="1"/>
  <c r="C96" i="10" s="1"/>
  <c r="D96" i="10" a="1"/>
  <c r="D96" i="10" s="1"/>
  <c r="G96" i="10" a="1"/>
  <c r="G96" i="10" s="1"/>
  <c r="I96" i="10" a="1"/>
  <c r="I96" i="10" s="1"/>
  <c r="K96" i="10" a="1"/>
  <c r="K96" i="10" s="1"/>
  <c r="M96" i="10" a="1"/>
  <c r="M96" i="10" s="1"/>
  <c r="O96" i="10" a="1"/>
  <c r="O96" i="10" s="1"/>
  <c r="Q96" i="10" a="1"/>
  <c r="Q96" i="10" s="1"/>
  <c r="R96" i="10" a="1"/>
  <c r="R96" i="10" s="1"/>
  <c r="S96" i="10" a="1"/>
  <c r="S96" i="10" s="1"/>
  <c r="T96" i="10" a="1"/>
  <c r="T96" i="10" s="1"/>
  <c r="U96" i="10" a="1"/>
  <c r="U96" i="10" s="1"/>
  <c r="V96" i="10" a="1"/>
  <c r="V96" i="10" s="1"/>
  <c r="X96" i="10" a="1"/>
  <c r="X96" i="10" s="1"/>
  <c r="Z96" i="10" a="1"/>
  <c r="Z96" i="10" s="1"/>
  <c r="C97" i="10" a="1"/>
  <c r="C97" i="10" s="1"/>
  <c r="D97" i="10" a="1"/>
  <c r="D97" i="10" s="1"/>
  <c r="G97" i="10" a="1"/>
  <c r="G97" i="10" s="1"/>
  <c r="I97" i="10" a="1"/>
  <c r="I97" i="10" s="1"/>
  <c r="K97" i="10" a="1"/>
  <c r="K97" i="10" s="1"/>
  <c r="M97" i="10" a="1"/>
  <c r="M97" i="10" s="1"/>
  <c r="O97" i="10" a="1"/>
  <c r="O97" i="10" s="1"/>
  <c r="Q97" i="10" a="1"/>
  <c r="Q97" i="10" s="1"/>
  <c r="R97" i="10" a="1"/>
  <c r="R97" i="10" s="1"/>
  <c r="S97" i="10" a="1"/>
  <c r="S97" i="10" s="1"/>
  <c r="T97" i="10" a="1"/>
  <c r="T97" i="10" s="1"/>
  <c r="U97" i="10" a="1"/>
  <c r="U97" i="10" s="1"/>
  <c r="V97" i="10" a="1"/>
  <c r="V97" i="10" s="1"/>
  <c r="X97" i="10" a="1"/>
  <c r="X97" i="10" s="1"/>
  <c r="Z97" i="10" a="1"/>
  <c r="Z97" i="10" s="1"/>
  <c r="C98" i="10" a="1"/>
  <c r="C98" i="10" s="1"/>
  <c r="D98" i="10" a="1"/>
  <c r="D98" i="10" s="1"/>
  <c r="G98" i="10" a="1"/>
  <c r="G98" i="10" s="1"/>
  <c r="I98" i="10" a="1"/>
  <c r="I98" i="10" s="1"/>
  <c r="K98" i="10" a="1"/>
  <c r="K98" i="10" s="1"/>
  <c r="M98" i="10" a="1"/>
  <c r="M98" i="10" s="1"/>
  <c r="O98" i="10" a="1"/>
  <c r="O98" i="10" s="1"/>
  <c r="Q98" i="10" a="1"/>
  <c r="Q98" i="10" s="1"/>
  <c r="R98" i="10" a="1"/>
  <c r="R98" i="10" s="1"/>
  <c r="S98" i="10" a="1"/>
  <c r="S98" i="10" s="1"/>
  <c r="T98" i="10" a="1"/>
  <c r="T98" i="10" s="1"/>
  <c r="U98" i="10" a="1"/>
  <c r="U98" i="10" s="1"/>
  <c r="V98" i="10" a="1"/>
  <c r="V98" i="10" s="1"/>
  <c r="X98" i="10" a="1"/>
  <c r="X98" i="10" s="1"/>
  <c r="Z98" i="10" a="1"/>
  <c r="Z98" i="10" s="1"/>
  <c r="C99" i="10" a="1"/>
  <c r="C99" i="10" s="1"/>
  <c r="D99" i="10" a="1"/>
  <c r="D99" i="10" s="1"/>
  <c r="G99" i="10" a="1"/>
  <c r="G99" i="10" s="1"/>
  <c r="I99" i="10" a="1"/>
  <c r="I99" i="10" s="1"/>
  <c r="K99" i="10" a="1"/>
  <c r="K99" i="10" s="1"/>
  <c r="M99" i="10" a="1"/>
  <c r="M99" i="10" s="1"/>
  <c r="O99" i="10" a="1"/>
  <c r="O99" i="10" s="1"/>
  <c r="Q99" i="10" a="1"/>
  <c r="Q99" i="10" s="1"/>
  <c r="R99" i="10" a="1"/>
  <c r="R99" i="10" s="1"/>
  <c r="S99" i="10" a="1"/>
  <c r="S99" i="10" s="1"/>
  <c r="T99" i="10" a="1"/>
  <c r="T99" i="10" s="1"/>
  <c r="U99" i="10" a="1"/>
  <c r="U99" i="10" s="1"/>
  <c r="V99" i="10" a="1"/>
  <c r="V99" i="10" s="1"/>
  <c r="X99" i="10" a="1"/>
  <c r="X99" i="10" s="1"/>
  <c r="Z99" i="10" a="1"/>
  <c r="Z99" i="10" s="1"/>
  <c r="B100" i="10" a="1"/>
  <c r="B100" i="10" s="1"/>
  <c r="C100" i="10" a="1"/>
  <c r="C100" i="10" s="1"/>
  <c r="D100" i="10" a="1"/>
  <c r="D100" i="10" s="1"/>
  <c r="G100" i="10" a="1"/>
  <c r="G100" i="10" s="1"/>
  <c r="I100" i="10" a="1"/>
  <c r="I100" i="10" s="1"/>
  <c r="K100" i="10" a="1"/>
  <c r="K100" i="10" s="1"/>
  <c r="M100" i="10" a="1"/>
  <c r="M100" i="10" s="1"/>
  <c r="O100" i="10" a="1"/>
  <c r="O100" i="10" s="1"/>
  <c r="Q100" i="10" a="1"/>
  <c r="Q100" i="10" s="1"/>
  <c r="R100" i="10" a="1"/>
  <c r="R100" i="10" s="1"/>
  <c r="S100" i="10" a="1"/>
  <c r="S100" i="10" s="1"/>
  <c r="T100" i="10" a="1"/>
  <c r="T100" i="10" s="1"/>
  <c r="U100" i="10" a="1"/>
  <c r="U100" i="10" s="1"/>
  <c r="V100" i="10" a="1"/>
  <c r="V100" i="10" s="1"/>
  <c r="X100" i="10" a="1"/>
  <c r="X100" i="10" s="1"/>
  <c r="Z100" i="10" a="1"/>
  <c r="Z100" i="10" s="1"/>
  <c r="C101" i="10" a="1"/>
  <c r="C101" i="10" s="1"/>
  <c r="D101" i="10" a="1"/>
  <c r="D101" i="10" s="1"/>
  <c r="G101" i="10" a="1"/>
  <c r="G101" i="10" s="1"/>
  <c r="I101" i="10" a="1"/>
  <c r="I101" i="10" s="1"/>
  <c r="K101" i="10" a="1"/>
  <c r="K101" i="10" s="1"/>
  <c r="M101" i="10" a="1"/>
  <c r="M101" i="10" s="1"/>
  <c r="O101" i="10" a="1"/>
  <c r="O101" i="10" s="1"/>
  <c r="Q101" i="10" a="1"/>
  <c r="Q101" i="10" s="1"/>
  <c r="R101" i="10" a="1"/>
  <c r="R101" i="10" s="1"/>
  <c r="S101" i="10" a="1"/>
  <c r="S101" i="10" s="1"/>
  <c r="T101" i="10" a="1"/>
  <c r="T101" i="10" s="1"/>
  <c r="U101" i="10" a="1"/>
  <c r="U101" i="10" s="1"/>
  <c r="V101" i="10" a="1"/>
  <c r="V101" i="10" s="1"/>
  <c r="X101" i="10" a="1"/>
  <c r="X101" i="10" s="1"/>
  <c r="Z101" i="10" a="1"/>
  <c r="Z101" i="10" s="1"/>
  <c r="C102" i="10" a="1"/>
  <c r="C102" i="10" s="1"/>
  <c r="D102" i="10" a="1"/>
  <c r="D102" i="10" s="1"/>
  <c r="G102" i="10" a="1"/>
  <c r="G102" i="10" s="1"/>
  <c r="I102" i="10" a="1"/>
  <c r="I102" i="10" s="1"/>
  <c r="K102" i="10" a="1"/>
  <c r="K102" i="10" s="1"/>
  <c r="M102" i="10" a="1"/>
  <c r="M102" i="10" s="1"/>
  <c r="O102" i="10" a="1"/>
  <c r="O102" i="10" s="1"/>
  <c r="Q102" i="10" a="1"/>
  <c r="Q102" i="10" s="1"/>
  <c r="R102" i="10" a="1"/>
  <c r="R102" i="10" s="1"/>
  <c r="S102" i="10" a="1"/>
  <c r="S102" i="10" s="1"/>
  <c r="T102" i="10" a="1"/>
  <c r="T102" i="10" s="1"/>
  <c r="U102" i="10" a="1"/>
  <c r="U102" i="10" s="1"/>
  <c r="V102" i="10" a="1"/>
  <c r="V102" i="10" s="1"/>
  <c r="X102" i="10" a="1"/>
  <c r="X102" i="10" s="1"/>
  <c r="Z102" i="10" a="1"/>
  <c r="Z102" i="10" s="1"/>
  <c r="C103" i="10" a="1"/>
  <c r="C103" i="10" s="1"/>
  <c r="D103" i="10" a="1"/>
  <c r="D103" i="10" s="1"/>
  <c r="G103" i="10" a="1"/>
  <c r="G103" i="10" s="1"/>
  <c r="I103" i="10" a="1"/>
  <c r="I103" i="10" s="1"/>
  <c r="K103" i="10" a="1"/>
  <c r="K103" i="10" s="1"/>
  <c r="M103" i="10" a="1"/>
  <c r="M103" i="10" s="1"/>
  <c r="O103" i="10" a="1"/>
  <c r="O103" i="10" s="1"/>
  <c r="Q103" i="10" a="1"/>
  <c r="Q103" i="10" s="1"/>
  <c r="R103" i="10" a="1"/>
  <c r="R103" i="10" s="1"/>
  <c r="S103" i="10" a="1"/>
  <c r="S103" i="10" s="1"/>
  <c r="T103" i="10" a="1"/>
  <c r="T103" i="10" s="1"/>
  <c r="U103" i="10" a="1"/>
  <c r="U103" i="10" s="1"/>
  <c r="V103" i="10" a="1"/>
  <c r="V103" i="10" s="1"/>
  <c r="X103" i="10" a="1"/>
  <c r="X103" i="10" s="1"/>
  <c r="Z103" i="10" a="1"/>
  <c r="Z103" i="10" s="1"/>
  <c r="C104" i="10" a="1"/>
  <c r="C104" i="10" s="1"/>
  <c r="D104" i="10" a="1"/>
  <c r="D104" i="10" s="1"/>
  <c r="G104" i="10" a="1"/>
  <c r="G104" i="10" s="1"/>
  <c r="I104" i="10" a="1"/>
  <c r="I104" i="10" s="1"/>
  <c r="K104" i="10" a="1"/>
  <c r="K104" i="10" s="1"/>
  <c r="M104" i="10" a="1"/>
  <c r="M104" i="10" s="1"/>
  <c r="O104" i="10" a="1"/>
  <c r="O104" i="10" s="1"/>
  <c r="Q104" i="10" a="1"/>
  <c r="Q104" i="10" s="1"/>
  <c r="R104" i="10" a="1"/>
  <c r="R104" i="10" s="1"/>
  <c r="S104" i="10" a="1"/>
  <c r="S104" i="10" s="1"/>
  <c r="T104" i="10" a="1"/>
  <c r="T104" i="10" s="1"/>
  <c r="U104" i="10" a="1"/>
  <c r="U104" i="10" s="1"/>
  <c r="V104" i="10" a="1"/>
  <c r="V104" i="10" s="1"/>
  <c r="X104" i="10" a="1"/>
  <c r="X104" i="10" s="1"/>
  <c r="Z104" i="10" a="1"/>
  <c r="Z104" i="10" s="1"/>
  <c r="B105" i="10" a="1"/>
  <c r="B105" i="10" s="1"/>
  <c r="C105" i="10" a="1"/>
  <c r="C105" i="10" s="1"/>
  <c r="D105" i="10" a="1"/>
  <c r="D105" i="10" s="1"/>
  <c r="G105" i="10" a="1"/>
  <c r="G105" i="10" s="1"/>
  <c r="I105" i="10" a="1"/>
  <c r="I105" i="10" s="1"/>
  <c r="K105" i="10" a="1"/>
  <c r="K105" i="10" s="1"/>
  <c r="M105" i="10" a="1"/>
  <c r="M105" i="10" s="1"/>
  <c r="O105" i="10" a="1"/>
  <c r="O105" i="10" s="1"/>
  <c r="Q105" i="10" a="1"/>
  <c r="Q105" i="10" s="1"/>
  <c r="R105" i="10" a="1"/>
  <c r="R105" i="10" s="1"/>
  <c r="S105" i="10" a="1"/>
  <c r="S105" i="10" s="1"/>
  <c r="T105" i="10" a="1"/>
  <c r="T105" i="10" s="1"/>
  <c r="U105" i="10" a="1"/>
  <c r="U105" i="10" s="1"/>
  <c r="V105" i="10" a="1"/>
  <c r="V105" i="10" s="1"/>
  <c r="X105" i="10" a="1"/>
  <c r="X105" i="10" s="1"/>
  <c r="Z105" i="10" a="1"/>
  <c r="Z105" i="10" s="1"/>
  <c r="C106" i="10" a="1"/>
  <c r="C106" i="10" s="1"/>
  <c r="D106" i="10" a="1"/>
  <c r="D106" i="10" s="1"/>
  <c r="G106" i="10" a="1"/>
  <c r="G106" i="10" s="1"/>
  <c r="I106" i="10" a="1"/>
  <c r="I106" i="10" s="1"/>
  <c r="K106" i="10" a="1"/>
  <c r="K106" i="10" s="1"/>
  <c r="M106" i="10" a="1"/>
  <c r="M106" i="10" s="1"/>
  <c r="O106" i="10" a="1"/>
  <c r="O106" i="10" s="1"/>
  <c r="Q106" i="10" a="1"/>
  <c r="Q106" i="10" s="1"/>
  <c r="R106" i="10" a="1"/>
  <c r="R106" i="10" s="1"/>
  <c r="S106" i="10" a="1"/>
  <c r="S106" i="10" s="1"/>
  <c r="T106" i="10" a="1"/>
  <c r="T106" i="10" s="1"/>
  <c r="U106" i="10" a="1"/>
  <c r="U106" i="10" s="1"/>
  <c r="V106" i="10" a="1"/>
  <c r="V106" i="10" s="1"/>
  <c r="X106" i="10" a="1"/>
  <c r="X106" i="10" s="1"/>
  <c r="Z106" i="10" a="1"/>
  <c r="Z106" i="10" s="1"/>
  <c r="C107" i="10" a="1"/>
  <c r="C107" i="10" s="1"/>
  <c r="D107" i="10" a="1"/>
  <c r="D107" i="10" s="1"/>
  <c r="G107" i="10" a="1"/>
  <c r="G107" i="10" s="1"/>
  <c r="I107" i="10" a="1"/>
  <c r="I107" i="10" s="1"/>
  <c r="K107" i="10" a="1"/>
  <c r="K107" i="10" s="1"/>
  <c r="M107" i="10" a="1"/>
  <c r="M107" i="10" s="1"/>
  <c r="O107" i="10" a="1"/>
  <c r="O107" i="10" s="1"/>
  <c r="Q107" i="10" a="1"/>
  <c r="Q107" i="10" s="1"/>
  <c r="R107" i="10" a="1"/>
  <c r="R107" i="10" s="1"/>
  <c r="S107" i="10" a="1"/>
  <c r="S107" i="10" s="1"/>
  <c r="T107" i="10" a="1"/>
  <c r="T107" i="10" s="1"/>
  <c r="U107" i="10" a="1"/>
  <c r="U107" i="10" s="1"/>
  <c r="V107" i="10" a="1"/>
  <c r="V107" i="10" s="1"/>
  <c r="X107" i="10" a="1"/>
  <c r="X107" i="10" s="1"/>
  <c r="Z107" i="10" a="1"/>
  <c r="Z107" i="10" s="1"/>
  <c r="B108" i="10" a="1"/>
  <c r="B108" i="10" s="1"/>
  <c r="C108" i="10" a="1"/>
  <c r="C108" i="10" s="1"/>
  <c r="D108" i="10" a="1"/>
  <c r="D108" i="10" s="1"/>
  <c r="G108" i="10" a="1"/>
  <c r="G108" i="10" s="1"/>
  <c r="I108" i="10" a="1"/>
  <c r="I108" i="10" s="1"/>
  <c r="K108" i="10" a="1"/>
  <c r="K108" i="10" s="1"/>
  <c r="M108" i="10" a="1"/>
  <c r="M108" i="10" s="1"/>
  <c r="O108" i="10" a="1"/>
  <c r="O108" i="10" s="1"/>
  <c r="Q108" i="10" a="1"/>
  <c r="Q108" i="10" s="1"/>
  <c r="R108" i="10" a="1"/>
  <c r="R108" i="10" s="1"/>
  <c r="S108" i="10" a="1"/>
  <c r="S108" i="10" s="1"/>
  <c r="T108" i="10" a="1"/>
  <c r="T108" i="10" s="1"/>
  <c r="U108" i="10" a="1"/>
  <c r="U108" i="10" s="1"/>
  <c r="V108" i="10" a="1"/>
  <c r="V108" i="10" s="1"/>
  <c r="X108" i="10" a="1"/>
  <c r="X108" i="10" s="1"/>
  <c r="Z108" i="10" a="1"/>
  <c r="Z108" i="10" s="1"/>
  <c r="B109" i="10" a="1"/>
  <c r="B109" i="10" s="1"/>
  <c r="C109" i="10" a="1"/>
  <c r="C109" i="10" s="1"/>
  <c r="D109" i="10" a="1"/>
  <c r="D109" i="10" s="1"/>
  <c r="G109" i="10" a="1"/>
  <c r="G109" i="10" s="1"/>
  <c r="I109" i="10" a="1"/>
  <c r="I109" i="10" s="1"/>
  <c r="K109" i="10" a="1"/>
  <c r="K109" i="10" s="1"/>
  <c r="M109" i="10" a="1"/>
  <c r="M109" i="10" s="1"/>
  <c r="O109" i="10" a="1"/>
  <c r="O109" i="10" s="1"/>
  <c r="Q109" i="10" a="1"/>
  <c r="Q109" i="10" s="1"/>
  <c r="R109" i="10" a="1"/>
  <c r="R109" i="10" s="1"/>
  <c r="S109" i="10" a="1"/>
  <c r="S109" i="10" s="1"/>
  <c r="T109" i="10" a="1"/>
  <c r="T109" i="10" s="1"/>
  <c r="U109" i="10" a="1"/>
  <c r="U109" i="10" s="1"/>
  <c r="V109" i="10" a="1"/>
  <c r="V109" i="10" s="1"/>
  <c r="X109" i="10" a="1"/>
  <c r="X109" i="10" s="1"/>
  <c r="Z109" i="10" a="1"/>
  <c r="Z109" i="10" s="1"/>
  <c r="B110" i="10" a="1"/>
  <c r="B110" i="10" s="1"/>
  <c r="C110" i="10" a="1"/>
  <c r="C110" i="10" s="1"/>
  <c r="D110" i="10" a="1"/>
  <c r="D110" i="10" s="1"/>
  <c r="G110" i="10" a="1"/>
  <c r="G110" i="10" s="1"/>
  <c r="I110" i="10" a="1"/>
  <c r="I110" i="10" s="1"/>
  <c r="K110" i="10" a="1"/>
  <c r="K110" i="10" s="1"/>
  <c r="M110" i="10" a="1"/>
  <c r="M110" i="10" s="1"/>
  <c r="O110" i="10" a="1"/>
  <c r="O110" i="10" s="1"/>
  <c r="Q110" i="10" a="1"/>
  <c r="Q110" i="10" s="1"/>
  <c r="R110" i="10" a="1"/>
  <c r="R110" i="10" s="1"/>
  <c r="S110" i="10" a="1"/>
  <c r="S110" i="10" s="1"/>
  <c r="T110" i="10" a="1"/>
  <c r="T110" i="10" s="1"/>
  <c r="U110" i="10" a="1"/>
  <c r="U110" i="10" s="1"/>
  <c r="V110" i="10" a="1"/>
  <c r="V110" i="10" s="1"/>
  <c r="X110" i="10" a="1"/>
  <c r="X110" i="10" s="1"/>
  <c r="Z110" i="10" a="1"/>
  <c r="Z110" i="10" s="1"/>
  <c r="B111" i="10" a="1"/>
  <c r="B111" i="10" s="1"/>
  <c r="C111" i="10" a="1"/>
  <c r="C111" i="10" s="1"/>
  <c r="D111" i="10" a="1"/>
  <c r="D111" i="10" s="1"/>
  <c r="G111" i="10" a="1"/>
  <c r="G111" i="10" s="1"/>
  <c r="I111" i="10" a="1"/>
  <c r="I111" i="10" s="1"/>
  <c r="K111" i="10" a="1"/>
  <c r="K111" i="10" s="1"/>
  <c r="M111" i="10" a="1"/>
  <c r="M111" i="10" s="1"/>
  <c r="O111" i="10" a="1"/>
  <c r="O111" i="10" s="1"/>
  <c r="Q111" i="10" a="1"/>
  <c r="Q111" i="10" s="1"/>
  <c r="R111" i="10" a="1"/>
  <c r="R111" i="10" s="1"/>
  <c r="S111" i="10" a="1"/>
  <c r="S111" i="10" s="1"/>
  <c r="T111" i="10" a="1"/>
  <c r="T111" i="10" s="1"/>
  <c r="U111" i="10" a="1"/>
  <c r="U111" i="10" s="1"/>
  <c r="V111" i="10" a="1"/>
  <c r="V111" i="10" s="1"/>
  <c r="X111" i="10" a="1"/>
  <c r="X111" i="10" s="1"/>
  <c r="Z111" i="10" a="1"/>
  <c r="Z111" i="10" s="1"/>
  <c r="C112" i="10" a="1"/>
  <c r="C112" i="10" s="1"/>
  <c r="D112" i="10" a="1"/>
  <c r="D112" i="10" s="1"/>
  <c r="G112" i="10" a="1"/>
  <c r="G112" i="10" s="1"/>
  <c r="I112" i="10" a="1"/>
  <c r="I112" i="10" s="1"/>
  <c r="K112" i="10" a="1"/>
  <c r="K112" i="10" s="1"/>
  <c r="M112" i="10" a="1"/>
  <c r="M112" i="10" s="1"/>
  <c r="O112" i="10" a="1"/>
  <c r="O112" i="10" s="1"/>
  <c r="Q112" i="10" a="1"/>
  <c r="Q112" i="10" s="1"/>
  <c r="R112" i="10" a="1"/>
  <c r="R112" i="10" s="1"/>
  <c r="S112" i="10" a="1"/>
  <c r="S112" i="10" s="1"/>
  <c r="T112" i="10" a="1"/>
  <c r="T112" i="10" s="1"/>
  <c r="U112" i="10" a="1"/>
  <c r="U112" i="10" s="1"/>
  <c r="V112" i="10" a="1"/>
  <c r="V112" i="10" s="1"/>
  <c r="X112" i="10" a="1"/>
  <c r="X112" i="10" s="1"/>
  <c r="Z112" i="10" a="1"/>
  <c r="Z112" i="10" s="1"/>
  <c r="C113" i="10" a="1"/>
  <c r="C113" i="10" s="1"/>
  <c r="D113" i="10" a="1"/>
  <c r="D113" i="10" s="1"/>
  <c r="G113" i="10" a="1"/>
  <c r="G113" i="10" s="1"/>
  <c r="I113" i="10" a="1"/>
  <c r="I113" i="10" s="1"/>
  <c r="K113" i="10" a="1"/>
  <c r="K113" i="10" s="1"/>
  <c r="M113" i="10" a="1"/>
  <c r="M113" i="10" s="1"/>
  <c r="O113" i="10" a="1"/>
  <c r="O113" i="10" s="1"/>
  <c r="Q113" i="10" a="1"/>
  <c r="Q113" i="10" s="1"/>
  <c r="R113" i="10" a="1"/>
  <c r="R113" i="10" s="1"/>
  <c r="S113" i="10" a="1"/>
  <c r="S113" i="10" s="1"/>
  <c r="T113" i="10" a="1"/>
  <c r="T113" i="10" s="1"/>
  <c r="U113" i="10" a="1"/>
  <c r="U113" i="10" s="1"/>
  <c r="V113" i="10" a="1"/>
  <c r="V113" i="10" s="1"/>
  <c r="X113" i="10" a="1"/>
  <c r="X113" i="10" s="1"/>
  <c r="Z113" i="10" a="1"/>
  <c r="Z113" i="10" s="1"/>
  <c r="C114" i="10" a="1"/>
  <c r="C114" i="10" s="1"/>
  <c r="D114" i="10" a="1"/>
  <c r="D114" i="10" s="1"/>
  <c r="G114" i="10" a="1"/>
  <c r="G114" i="10" s="1"/>
  <c r="I114" i="10" a="1"/>
  <c r="I114" i="10" s="1"/>
  <c r="K114" i="10" a="1"/>
  <c r="K114" i="10" s="1"/>
  <c r="M114" i="10" a="1"/>
  <c r="M114" i="10" s="1"/>
  <c r="O114" i="10" a="1"/>
  <c r="O114" i="10" s="1"/>
  <c r="Q114" i="10" a="1"/>
  <c r="Q114" i="10" s="1"/>
  <c r="R114" i="10" a="1"/>
  <c r="R114" i="10" s="1"/>
  <c r="S114" i="10" a="1"/>
  <c r="S114" i="10" s="1"/>
  <c r="T114" i="10" a="1"/>
  <c r="T114" i="10" s="1"/>
  <c r="U114" i="10" a="1"/>
  <c r="U114" i="10" s="1"/>
  <c r="V114" i="10" a="1"/>
  <c r="V114" i="10" s="1"/>
  <c r="X114" i="10" a="1"/>
  <c r="X114" i="10" s="1"/>
  <c r="Z114" i="10" a="1"/>
  <c r="Z114" i="10" s="1"/>
  <c r="C115" i="10" a="1"/>
  <c r="C115" i="10" s="1"/>
  <c r="D115" i="10" a="1"/>
  <c r="D115" i="10" s="1"/>
  <c r="G115" i="10" a="1"/>
  <c r="G115" i="10" s="1"/>
  <c r="I115" i="10" a="1"/>
  <c r="I115" i="10" s="1"/>
  <c r="K115" i="10" a="1"/>
  <c r="K115" i="10" s="1"/>
  <c r="M115" i="10" a="1"/>
  <c r="M115" i="10" s="1"/>
  <c r="O115" i="10" a="1"/>
  <c r="O115" i="10" s="1"/>
  <c r="Q115" i="10" a="1"/>
  <c r="Q115" i="10" s="1"/>
  <c r="R115" i="10" a="1"/>
  <c r="R115" i="10" s="1"/>
  <c r="S115" i="10" a="1"/>
  <c r="S115" i="10" s="1"/>
  <c r="T115" i="10" a="1"/>
  <c r="T115" i="10" s="1"/>
  <c r="U115" i="10" a="1"/>
  <c r="U115" i="10" s="1"/>
  <c r="V115" i="10" a="1"/>
  <c r="V115" i="10" s="1"/>
  <c r="X115" i="10" a="1"/>
  <c r="X115" i="10" s="1"/>
  <c r="Z115" i="10" a="1"/>
  <c r="Z115" i="10" s="1"/>
  <c r="C116" i="10" a="1"/>
  <c r="C116" i="10" s="1"/>
  <c r="D116" i="10" a="1"/>
  <c r="D116" i="10" s="1"/>
  <c r="G116" i="10" a="1"/>
  <c r="G116" i="10" s="1"/>
  <c r="I116" i="10" a="1"/>
  <c r="I116" i="10" s="1"/>
  <c r="K116" i="10" a="1"/>
  <c r="K116" i="10" s="1"/>
  <c r="M116" i="10" a="1"/>
  <c r="M116" i="10" s="1"/>
  <c r="O116" i="10" a="1"/>
  <c r="O116" i="10" s="1"/>
  <c r="Q116" i="10" a="1"/>
  <c r="Q116" i="10" s="1"/>
  <c r="R116" i="10" a="1"/>
  <c r="R116" i="10" s="1"/>
  <c r="S116" i="10" a="1"/>
  <c r="S116" i="10" s="1"/>
  <c r="T116" i="10" a="1"/>
  <c r="T116" i="10" s="1"/>
  <c r="U116" i="10" a="1"/>
  <c r="U116" i="10" s="1"/>
  <c r="V116" i="10" a="1"/>
  <c r="V116" i="10" s="1"/>
  <c r="X116" i="10" a="1"/>
  <c r="X116" i="10" s="1"/>
  <c r="Z116" i="10" a="1"/>
  <c r="Z116" i="10" s="1"/>
  <c r="C117" i="10" a="1"/>
  <c r="C117" i="10" s="1"/>
  <c r="D117" i="10" a="1"/>
  <c r="D117" i="10" s="1"/>
  <c r="G117" i="10" a="1"/>
  <c r="G117" i="10" s="1"/>
  <c r="I117" i="10" a="1"/>
  <c r="I117" i="10" s="1"/>
  <c r="K117" i="10" a="1"/>
  <c r="K117" i="10" s="1"/>
  <c r="M117" i="10" a="1"/>
  <c r="M117" i="10" s="1"/>
  <c r="O117" i="10" a="1"/>
  <c r="O117" i="10" s="1"/>
  <c r="Q117" i="10" a="1"/>
  <c r="Q117" i="10" s="1"/>
  <c r="R117" i="10" a="1"/>
  <c r="R117" i="10" s="1"/>
  <c r="S117" i="10" a="1"/>
  <c r="S117" i="10" s="1"/>
  <c r="T117" i="10" a="1"/>
  <c r="T117" i="10" s="1"/>
  <c r="U117" i="10" a="1"/>
  <c r="U117" i="10" s="1"/>
  <c r="V117" i="10" a="1"/>
  <c r="V117" i="10" s="1"/>
  <c r="X117" i="10" a="1"/>
  <c r="X117" i="10" s="1"/>
  <c r="Z117" i="10" a="1"/>
  <c r="Z117" i="10" s="1"/>
  <c r="B118" i="10" a="1"/>
  <c r="B118" i="10" s="1"/>
  <c r="C118" i="10" a="1"/>
  <c r="C118" i="10" s="1"/>
  <c r="D118" i="10" a="1"/>
  <c r="D118" i="10" s="1"/>
  <c r="G118" i="10" a="1"/>
  <c r="G118" i="10" s="1"/>
  <c r="I118" i="10" a="1"/>
  <c r="I118" i="10" s="1"/>
  <c r="K118" i="10" a="1"/>
  <c r="K118" i="10" s="1"/>
  <c r="M118" i="10" a="1"/>
  <c r="M118" i="10" s="1"/>
  <c r="O118" i="10" a="1"/>
  <c r="O118" i="10" s="1"/>
  <c r="Q118" i="10" a="1"/>
  <c r="Q118" i="10" s="1"/>
  <c r="R118" i="10" a="1"/>
  <c r="R118" i="10" s="1"/>
  <c r="S118" i="10" a="1"/>
  <c r="S118" i="10" s="1"/>
  <c r="T118" i="10" a="1"/>
  <c r="T118" i="10" s="1"/>
  <c r="U118" i="10" a="1"/>
  <c r="U118" i="10" s="1"/>
  <c r="V118" i="10" a="1"/>
  <c r="V118" i="10" s="1"/>
  <c r="X118" i="10" a="1"/>
  <c r="X118" i="10" s="1"/>
  <c r="Z118" i="10" a="1"/>
  <c r="Z118" i="10" s="1"/>
  <c r="C119" i="10" a="1"/>
  <c r="C119" i="10" s="1"/>
  <c r="D119" i="10" a="1"/>
  <c r="D119" i="10" s="1"/>
  <c r="G119" i="10" a="1"/>
  <c r="G119" i="10" s="1"/>
  <c r="I119" i="10" a="1"/>
  <c r="I119" i="10" s="1"/>
  <c r="K119" i="10" a="1"/>
  <c r="K119" i="10" s="1"/>
  <c r="M119" i="10" a="1"/>
  <c r="M119" i="10" s="1"/>
  <c r="O119" i="10" a="1"/>
  <c r="O119" i="10" s="1"/>
  <c r="Q119" i="10" a="1"/>
  <c r="Q119" i="10" s="1"/>
  <c r="R119" i="10" a="1"/>
  <c r="R119" i="10" s="1"/>
  <c r="S119" i="10" a="1"/>
  <c r="S119" i="10" s="1"/>
  <c r="T119" i="10" a="1"/>
  <c r="T119" i="10" s="1"/>
  <c r="U119" i="10" a="1"/>
  <c r="U119" i="10" s="1"/>
  <c r="V119" i="10" a="1"/>
  <c r="V119" i="10" s="1"/>
  <c r="X119" i="10" a="1"/>
  <c r="X119" i="10" s="1"/>
  <c r="Z119" i="10" a="1"/>
  <c r="Z119" i="10" s="1"/>
  <c r="C120" i="10" a="1"/>
  <c r="C120" i="10" s="1"/>
  <c r="D120" i="10" a="1"/>
  <c r="D120" i="10" s="1"/>
  <c r="G120" i="10" a="1"/>
  <c r="G120" i="10" s="1"/>
  <c r="I120" i="10" a="1"/>
  <c r="I120" i="10" s="1"/>
  <c r="K120" i="10" a="1"/>
  <c r="K120" i="10" s="1"/>
  <c r="M120" i="10" a="1"/>
  <c r="M120" i="10" s="1"/>
  <c r="O120" i="10" a="1"/>
  <c r="O120" i="10" s="1"/>
  <c r="Q120" i="10" a="1"/>
  <c r="Q120" i="10" s="1"/>
  <c r="R120" i="10" a="1"/>
  <c r="R120" i="10" s="1"/>
  <c r="S120" i="10" a="1"/>
  <c r="S120" i="10" s="1"/>
  <c r="T120" i="10" a="1"/>
  <c r="T120" i="10" s="1"/>
  <c r="U120" i="10" a="1"/>
  <c r="U120" i="10" s="1"/>
  <c r="V120" i="10" a="1"/>
  <c r="V120" i="10" s="1"/>
  <c r="X120" i="10" a="1"/>
  <c r="X120" i="10" s="1"/>
  <c r="Z120" i="10" a="1"/>
  <c r="Z120" i="10" s="1"/>
  <c r="C121" i="10" a="1"/>
  <c r="C121" i="10" s="1"/>
  <c r="D121" i="10" a="1"/>
  <c r="D121" i="10" s="1"/>
  <c r="G121" i="10" a="1"/>
  <c r="G121" i="10" s="1"/>
  <c r="I121" i="10" a="1"/>
  <c r="I121" i="10" s="1"/>
  <c r="K121" i="10" a="1"/>
  <c r="K121" i="10" s="1"/>
  <c r="M121" i="10" a="1"/>
  <c r="M121" i="10" s="1"/>
  <c r="O121" i="10" a="1"/>
  <c r="O121" i="10" s="1"/>
  <c r="Q121" i="10" a="1"/>
  <c r="Q121" i="10" s="1"/>
  <c r="R121" i="10" a="1"/>
  <c r="R121" i="10" s="1"/>
  <c r="S121" i="10" a="1"/>
  <c r="S121" i="10" s="1"/>
  <c r="T121" i="10" a="1"/>
  <c r="T121" i="10" s="1"/>
  <c r="U121" i="10" a="1"/>
  <c r="U121" i="10" s="1"/>
  <c r="V121" i="10" a="1"/>
  <c r="V121" i="10" s="1"/>
  <c r="X121" i="10" a="1"/>
  <c r="X121" i="10" s="1"/>
  <c r="Z121" i="10" a="1"/>
  <c r="Z121" i="10" s="1"/>
  <c r="B122" i="10" a="1"/>
  <c r="B122" i="10" s="1"/>
  <c r="C122" i="10" a="1"/>
  <c r="C122" i="10" s="1"/>
  <c r="D122" i="10" a="1"/>
  <c r="D122" i="10" s="1"/>
  <c r="G122" i="10" a="1"/>
  <c r="G122" i="10" s="1"/>
  <c r="I122" i="10" a="1"/>
  <c r="I122" i="10" s="1"/>
  <c r="K122" i="10" a="1"/>
  <c r="K122" i="10" s="1"/>
  <c r="M122" i="10" a="1"/>
  <c r="M122" i="10" s="1"/>
  <c r="O122" i="10" a="1"/>
  <c r="O122" i="10" s="1"/>
  <c r="Q122" i="10" a="1"/>
  <c r="Q122" i="10" s="1"/>
  <c r="R122" i="10" a="1"/>
  <c r="R122" i="10" s="1"/>
  <c r="S122" i="10" a="1"/>
  <c r="S122" i="10" s="1"/>
  <c r="T122" i="10" a="1"/>
  <c r="T122" i="10" s="1"/>
  <c r="U122" i="10" a="1"/>
  <c r="U122" i="10" s="1"/>
  <c r="V122" i="10" a="1"/>
  <c r="V122" i="10" s="1"/>
  <c r="X122" i="10" a="1"/>
  <c r="X122" i="10" s="1"/>
  <c r="Z122" i="10" a="1"/>
  <c r="Z122" i="10" s="1"/>
  <c r="C123" i="10" a="1"/>
  <c r="C123" i="10" s="1"/>
  <c r="D123" i="10" a="1"/>
  <c r="D123" i="10" s="1"/>
  <c r="G123" i="10" a="1"/>
  <c r="G123" i="10" s="1"/>
  <c r="I123" i="10" a="1"/>
  <c r="I123" i="10" s="1"/>
  <c r="K123" i="10" a="1"/>
  <c r="K123" i="10" s="1"/>
  <c r="M123" i="10" a="1"/>
  <c r="M123" i="10" s="1"/>
  <c r="O123" i="10" a="1"/>
  <c r="O123" i="10" s="1"/>
  <c r="Q123" i="10" a="1"/>
  <c r="Q123" i="10" s="1"/>
  <c r="R123" i="10" a="1"/>
  <c r="R123" i="10" s="1"/>
  <c r="S123" i="10" a="1"/>
  <c r="S123" i="10" s="1"/>
  <c r="T123" i="10" a="1"/>
  <c r="T123" i="10" s="1"/>
  <c r="U123" i="10" a="1"/>
  <c r="U123" i="10" s="1"/>
  <c r="V123" i="10" a="1"/>
  <c r="V123" i="10" s="1"/>
  <c r="X123" i="10" a="1"/>
  <c r="X123" i="10" s="1"/>
  <c r="Z123" i="10" a="1"/>
  <c r="Z123" i="10" s="1"/>
  <c r="C124" i="10" a="1"/>
  <c r="C124" i="10" s="1"/>
  <c r="D124" i="10" a="1"/>
  <c r="D124" i="10" s="1"/>
  <c r="G124" i="10" a="1"/>
  <c r="G124" i="10" s="1"/>
  <c r="I124" i="10" a="1"/>
  <c r="I124" i="10" s="1"/>
  <c r="K124" i="10" a="1"/>
  <c r="K124" i="10" s="1"/>
  <c r="M124" i="10" a="1"/>
  <c r="M124" i="10" s="1"/>
  <c r="O124" i="10" a="1"/>
  <c r="O124" i="10" s="1"/>
  <c r="Q124" i="10" a="1"/>
  <c r="Q124" i="10" s="1"/>
  <c r="R124" i="10" a="1"/>
  <c r="R124" i="10" s="1"/>
  <c r="S124" i="10" a="1"/>
  <c r="S124" i="10" s="1"/>
  <c r="T124" i="10" a="1"/>
  <c r="T124" i="10" s="1"/>
  <c r="U124" i="10" a="1"/>
  <c r="U124" i="10" s="1"/>
  <c r="V124" i="10" a="1"/>
  <c r="V124" i="10" s="1"/>
  <c r="X124" i="10" a="1"/>
  <c r="X124" i="10" s="1"/>
  <c r="Z124" i="10" a="1"/>
  <c r="Z124" i="10" s="1"/>
  <c r="C125" i="10" a="1"/>
  <c r="C125" i="10" s="1"/>
  <c r="D125" i="10" a="1"/>
  <c r="D125" i="10" s="1"/>
  <c r="G125" i="10" a="1"/>
  <c r="G125" i="10" s="1"/>
  <c r="I125" i="10" a="1"/>
  <c r="I125" i="10" s="1"/>
  <c r="K125" i="10" a="1"/>
  <c r="K125" i="10" s="1"/>
  <c r="M125" i="10" a="1"/>
  <c r="M125" i="10" s="1"/>
  <c r="O125" i="10" a="1"/>
  <c r="O125" i="10" s="1"/>
  <c r="Q125" i="10" a="1"/>
  <c r="Q125" i="10" s="1"/>
  <c r="R125" i="10" a="1"/>
  <c r="R125" i="10" s="1"/>
  <c r="S125" i="10" a="1"/>
  <c r="S125" i="10" s="1"/>
  <c r="T125" i="10" a="1"/>
  <c r="T125" i="10" s="1"/>
  <c r="U125" i="10" a="1"/>
  <c r="U125" i="10" s="1"/>
  <c r="V125" i="10" a="1"/>
  <c r="V125" i="10" s="1"/>
  <c r="X125" i="10" a="1"/>
  <c r="X125" i="10" s="1"/>
  <c r="Z125" i="10" a="1"/>
  <c r="Z125" i="10" s="1"/>
  <c r="C126" i="10" a="1"/>
  <c r="C126" i="10" s="1"/>
  <c r="D126" i="10" a="1"/>
  <c r="D126" i="10" s="1"/>
  <c r="G126" i="10" a="1"/>
  <c r="G126" i="10" s="1"/>
  <c r="I126" i="10" a="1"/>
  <c r="I126" i="10" s="1"/>
  <c r="K126" i="10" a="1"/>
  <c r="K126" i="10" s="1"/>
  <c r="M126" i="10" a="1"/>
  <c r="M126" i="10" s="1"/>
  <c r="O126" i="10" a="1"/>
  <c r="O126" i="10" s="1"/>
  <c r="Q126" i="10" a="1"/>
  <c r="Q126" i="10" s="1"/>
  <c r="R126" i="10" a="1"/>
  <c r="R126" i="10" s="1"/>
  <c r="S126" i="10" a="1"/>
  <c r="S126" i="10" s="1"/>
  <c r="T126" i="10" a="1"/>
  <c r="T126" i="10" s="1"/>
  <c r="U126" i="10" a="1"/>
  <c r="U126" i="10" s="1"/>
  <c r="V126" i="10" a="1"/>
  <c r="V126" i="10" s="1"/>
  <c r="W126" i="10" a="1"/>
  <c r="W126" i="10" s="1"/>
  <c r="X126" i="10" a="1"/>
  <c r="X126" i="10" s="1"/>
  <c r="Z126" i="10" a="1"/>
  <c r="Z126" i="10" s="1"/>
  <c r="C127" i="10" a="1"/>
  <c r="C127" i="10" s="1"/>
  <c r="D127" i="10" a="1"/>
  <c r="D127" i="10" s="1"/>
  <c r="G127" i="10" a="1"/>
  <c r="G127" i="10" s="1"/>
  <c r="I127" i="10" a="1"/>
  <c r="I127" i="10" s="1"/>
  <c r="K127" i="10" a="1"/>
  <c r="K127" i="10" s="1"/>
  <c r="M127" i="10" a="1"/>
  <c r="M127" i="10" s="1"/>
  <c r="O127" i="10" a="1"/>
  <c r="O127" i="10" s="1"/>
  <c r="Q127" i="10" a="1"/>
  <c r="Q127" i="10" s="1"/>
  <c r="R127" i="10" a="1"/>
  <c r="R127" i="10" s="1"/>
  <c r="S127" i="10" a="1"/>
  <c r="S127" i="10" s="1"/>
  <c r="T127" i="10" a="1"/>
  <c r="T127" i="10" s="1"/>
  <c r="U127" i="10" a="1"/>
  <c r="U127" i="10" s="1"/>
  <c r="V127" i="10" a="1"/>
  <c r="V127" i="10" s="1"/>
  <c r="X127" i="10" a="1"/>
  <c r="X127" i="10" s="1"/>
  <c r="Z127" i="10" a="1"/>
  <c r="Z127" i="10" s="1"/>
  <c r="C128" i="10" a="1"/>
  <c r="C128" i="10" s="1"/>
  <c r="D128" i="10" a="1"/>
  <c r="D128" i="10" s="1"/>
  <c r="G128" i="10" a="1"/>
  <c r="G128" i="10" s="1"/>
  <c r="I128" i="10" a="1"/>
  <c r="I128" i="10" s="1"/>
  <c r="K128" i="10" a="1"/>
  <c r="K128" i="10" s="1"/>
  <c r="M128" i="10" a="1"/>
  <c r="M128" i="10" s="1"/>
  <c r="O128" i="10" a="1"/>
  <c r="O128" i="10" s="1"/>
  <c r="Q128" i="10" a="1"/>
  <c r="Q128" i="10" s="1"/>
  <c r="R128" i="10" a="1"/>
  <c r="R128" i="10" s="1"/>
  <c r="S128" i="10" a="1"/>
  <c r="S128" i="10" s="1"/>
  <c r="T128" i="10" a="1"/>
  <c r="T128" i="10" s="1"/>
  <c r="U128" i="10" a="1"/>
  <c r="U128" i="10" s="1"/>
  <c r="V128" i="10" a="1"/>
  <c r="V128" i="10" s="1"/>
  <c r="X128" i="10" a="1"/>
  <c r="X128" i="10" s="1"/>
  <c r="Z128" i="10" a="1"/>
  <c r="Z128" i="10" s="1"/>
  <c r="B129" i="10" a="1"/>
  <c r="B129" i="10" s="1"/>
  <c r="C129" i="10" a="1"/>
  <c r="C129" i="10" s="1"/>
  <c r="D129" i="10" a="1"/>
  <c r="D129" i="10" s="1"/>
  <c r="G129" i="10" a="1"/>
  <c r="G129" i="10" s="1"/>
  <c r="I129" i="10" a="1"/>
  <c r="I129" i="10" s="1"/>
  <c r="K129" i="10" a="1"/>
  <c r="K129" i="10" s="1"/>
  <c r="M129" i="10" a="1"/>
  <c r="M129" i="10" s="1"/>
  <c r="O129" i="10" a="1"/>
  <c r="O129" i="10" s="1"/>
  <c r="Q129" i="10" a="1"/>
  <c r="Q129" i="10" s="1"/>
  <c r="R129" i="10" a="1"/>
  <c r="R129" i="10" s="1"/>
  <c r="S129" i="10" a="1"/>
  <c r="S129" i="10" s="1"/>
  <c r="T129" i="10" a="1"/>
  <c r="T129" i="10" s="1"/>
  <c r="U129" i="10" a="1"/>
  <c r="U129" i="10" s="1"/>
  <c r="V129" i="10" a="1"/>
  <c r="V129" i="10" s="1"/>
  <c r="X129" i="10" a="1"/>
  <c r="X129" i="10" s="1"/>
  <c r="Z129" i="10" a="1"/>
  <c r="Z129" i="10" s="1"/>
  <c r="C130" i="10" a="1"/>
  <c r="C130" i="10" s="1"/>
  <c r="D130" i="10" a="1"/>
  <c r="D130" i="10" s="1"/>
  <c r="G130" i="10" a="1"/>
  <c r="G130" i="10" s="1"/>
  <c r="I130" i="10" a="1"/>
  <c r="I130" i="10" s="1"/>
  <c r="K130" i="10" a="1"/>
  <c r="K130" i="10" s="1"/>
  <c r="M130" i="10" a="1"/>
  <c r="M130" i="10" s="1"/>
  <c r="O130" i="10" a="1"/>
  <c r="O130" i="10" s="1"/>
  <c r="Q130" i="10" a="1"/>
  <c r="Q130" i="10" s="1"/>
  <c r="R130" i="10" a="1"/>
  <c r="R130" i="10" s="1"/>
  <c r="S130" i="10" a="1"/>
  <c r="S130" i="10" s="1"/>
  <c r="T130" i="10" a="1"/>
  <c r="T130" i="10" s="1"/>
  <c r="U130" i="10" a="1"/>
  <c r="U130" i="10" s="1"/>
  <c r="V130" i="10" a="1"/>
  <c r="V130" i="10" s="1"/>
  <c r="X130" i="10" a="1"/>
  <c r="X130" i="10" s="1"/>
  <c r="Z130" i="10" a="1"/>
  <c r="Z130" i="10" s="1"/>
  <c r="C131" i="10" a="1"/>
  <c r="C131" i="10" s="1"/>
  <c r="D131" i="10" a="1"/>
  <c r="D131" i="10" s="1"/>
  <c r="G131" i="10" a="1"/>
  <c r="G131" i="10" s="1"/>
  <c r="I131" i="10" a="1"/>
  <c r="I131" i="10" s="1"/>
  <c r="K131" i="10" a="1"/>
  <c r="K131" i="10" s="1"/>
  <c r="M131" i="10" a="1"/>
  <c r="M131" i="10" s="1"/>
  <c r="O131" i="10" a="1"/>
  <c r="O131" i="10" s="1"/>
  <c r="Q131" i="10" a="1"/>
  <c r="Q131" i="10" s="1"/>
  <c r="R131" i="10" a="1"/>
  <c r="R131" i="10" s="1"/>
  <c r="S131" i="10" a="1"/>
  <c r="S131" i="10" s="1"/>
  <c r="T131" i="10" a="1"/>
  <c r="T131" i="10" s="1"/>
  <c r="U131" i="10" a="1"/>
  <c r="U131" i="10" s="1"/>
  <c r="V131" i="10" a="1"/>
  <c r="V131" i="10" s="1"/>
  <c r="X131" i="10" a="1"/>
  <c r="X131" i="10" s="1"/>
  <c r="Z131" i="10" a="1"/>
  <c r="Z131" i="10" s="1"/>
  <c r="C132" i="10" a="1"/>
  <c r="C132" i="10" s="1"/>
  <c r="D132" i="10" a="1"/>
  <c r="D132" i="10" s="1"/>
  <c r="G132" i="10" a="1"/>
  <c r="G132" i="10" s="1"/>
  <c r="I132" i="10" a="1"/>
  <c r="I132" i="10" s="1"/>
  <c r="K132" i="10" a="1"/>
  <c r="K132" i="10" s="1"/>
  <c r="M132" i="10" a="1"/>
  <c r="M132" i="10" s="1"/>
  <c r="O132" i="10" a="1"/>
  <c r="O132" i="10" s="1"/>
  <c r="Q132" i="10" a="1"/>
  <c r="Q132" i="10" s="1"/>
  <c r="R132" i="10" a="1"/>
  <c r="R132" i="10" s="1"/>
  <c r="S132" i="10" a="1"/>
  <c r="S132" i="10" s="1"/>
  <c r="T132" i="10" a="1"/>
  <c r="T132" i="10" s="1"/>
  <c r="U132" i="10" a="1"/>
  <c r="U132" i="10" s="1"/>
  <c r="V132" i="10" a="1"/>
  <c r="V132" i="10" s="1"/>
  <c r="W132" i="10" a="1"/>
  <c r="W132" i="10" s="1"/>
  <c r="X132" i="10" a="1"/>
  <c r="X132" i="10" s="1"/>
  <c r="Z132" i="10" a="1"/>
  <c r="Z132" i="10" s="1"/>
  <c r="C133" i="10" a="1"/>
  <c r="C133" i="10" s="1"/>
  <c r="D133" i="10" a="1"/>
  <c r="D133" i="10" s="1"/>
  <c r="G133" i="10" a="1"/>
  <c r="G133" i="10" s="1"/>
  <c r="I133" i="10" a="1"/>
  <c r="I133" i="10" s="1"/>
  <c r="K133" i="10" a="1"/>
  <c r="K133" i="10" s="1"/>
  <c r="M133" i="10" a="1"/>
  <c r="M133" i="10" s="1"/>
  <c r="O133" i="10" a="1"/>
  <c r="O133" i="10" s="1"/>
  <c r="Q133" i="10" a="1"/>
  <c r="Q133" i="10" s="1"/>
  <c r="R133" i="10" a="1"/>
  <c r="R133" i="10" s="1"/>
  <c r="S133" i="10" a="1"/>
  <c r="S133" i="10" s="1"/>
  <c r="T133" i="10" a="1"/>
  <c r="T133" i="10" s="1"/>
  <c r="U133" i="10" a="1"/>
  <c r="U133" i="10" s="1"/>
  <c r="V133" i="10" a="1"/>
  <c r="V133" i="10" s="1"/>
  <c r="W133" i="10" a="1"/>
  <c r="W133" i="10" s="1"/>
  <c r="X133" i="10" a="1"/>
  <c r="X133" i="10" s="1"/>
  <c r="Z133" i="10" a="1"/>
  <c r="Z133" i="10" s="1"/>
  <c r="C134" i="10" a="1"/>
  <c r="C134" i="10" s="1"/>
  <c r="D134" i="10" a="1"/>
  <c r="D134" i="10" s="1"/>
  <c r="G134" i="10" a="1"/>
  <c r="G134" i="10" s="1"/>
  <c r="I134" i="10" a="1"/>
  <c r="I134" i="10" s="1"/>
  <c r="K134" i="10" a="1"/>
  <c r="K134" i="10" s="1"/>
  <c r="M134" i="10" a="1"/>
  <c r="M134" i="10" s="1"/>
  <c r="O134" i="10" a="1"/>
  <c r="O134" i="10" s="1"/>
  <c r="Q134" i="10" a="1"/>
  <c r="Q134" i="10" s="1"/>
  <c r="R134" i="10" a="1"/>
  <c r="R134" i="10" s="1"/>
  <c r="S134" i="10" a="1"/>
  <c r="S134" i="10" s="1"/>
  <c r="T134" i="10" a="1"/>
  <c r="T134" i="10" s="1"/>
  <c r="U134" i="10" a="1"/>
  <c r="U134" i="10" s="1"/>
  <c r="V134" i="10" a="1"/>
  <c r="V134" i="10" s="1"/>
  <c r="X134" i="10" a="1"/>
  <c r="X134" i="10" s="1"/>
  <c r="Z134" i="10" a="1"/>
  <c r="Z134" i="10" s="1"/>
  <c r="C135" i="10" a="1"/>
  <c r="C135" i="10" s="1"/>
  <c r="D135" i="10" a="1"/>
  <c r="D135" i="10" s="1"/>
  <c r="G135" i="10" a="1"/>
  <c r="G135" i="10" s="1"/>
  <c r="I135" i="10" a="1"/>
  <c r="I135" i="10" s="1"/>
  <c r="K135" i="10" a="1"/>
  <c r="K135" i="10" s="1"/>
  <c r="M135" i="10" a="1"/>
  <c r="M135" i="10" s="1"/>
  <c r="O135" i="10" a="1"/>
  <c r="O135" i="10" s="1"/>
  <c r="Q135" i="10" a="1"/>
  <c r="Q135" i="10" s="1"/>
  <c r="R135" i="10" a="1"/>
  <c r="R135" i="10" s="1"/>
  <c r="S135" i="10" a="1"/>
  <c r="S135" i="10" s="1"/>
  <c r="T135" i="10" a="1"/>
  <c r="T135" i="10" s="1"/>
  <c r="U135" i="10" a="1"/>
  <c r="U135" i="10" s="1"/>
  <c r="V135" i="10" a="1"/>
  <c r="V135" i="10" s="1"/>
  <c r="X135" i="10" a="1"/>
  <c r="X135" i="10" s="1"/>
  <c r="Z135" i="10" a="1"/>
  <c r="Z135" i="10" s="1"/>
  <c r="C136" i="10" a="1"/>
  <c r="C136" i="10" s="1"/>
  <c r="D136" i="10" a="1"/>
  <c r="D136" i="10" s="1"/>
  <c r="G136" i="10" a="1"/>
  <c r="G136" i="10" s="1"/>
  <c r="I136" i="10" a="1"/>
  <c r="I136" i="10" s="1"/>
  <c r="K136" i="10" a="1"/>
  <c r="K136" i="10" s="1"/>
  <c r="M136" i="10" a="1"/>
  <c r="M136" i="10" s="1"/>
  <c r="O136" i="10" a="1"/>
  <c r="O136" i="10" s="1"/>
  <c r="Q136" i="10" a="1"/>
  <c r="Q136" i="10" s="1"/>
  <c r="R136" i="10" a="1"/>
  <c r="R136" i="10" s="1"/>
  <c r="S136" i="10" a="1"/>
  <c r="S136" i="10" s="1"/>
  <c r="T136" i="10" a="1"/>
  <c r="T136" i="10" s="1"/>
  <c r="U136" i="10" a="1"/>
  <c r="U136" i="10" s="1"/>
  <c r="V136" i="10" a="1"/>
  <c r="V136" i="10" s="1"/>
  <c r="X136" i="10" a="1"/>
  <c r="X136" i="10" s="1"/>
  <c r="Z136" i="10" a="1"/>
  <c r="Z136" i="10" s="1"/>
  <c r="C137" i="10" a="1"/>
  <c r="C137" i="10" s="1"/>
  <c r="D137" i="10" a="1"/>
  <c r="D137" i="10" s="1"/>
  <c r="G137" i="10" a="1"/>
  <c r="G137" i="10" s="1"/>
  <c r="I137" i="10" a="1"/>
  <c r="I137" i="10" s="1"/>
  <c r="K137" i="10" a="1"/>
  <c r="K137" i="10" s="1"/>
  <c r="M137" i="10" a="1"/>
  <c r="M137" i="10" s="1"/>
  <c r="O137" i="10" a="1"/>
  <c r="O137" i="10" s="1"/>
  <c r="Q137" i="10" a="1"/>
  <c r="Q137" i="10" s="1"/>
  <c r="R137" i="10" a="1"/>
  <c r="R137" i="10" s="1"/>
  <c r="S137" i="10" a="1"/>
  <c r="S137" i="10" s="1"/>
  <c r="T137" i="10" a="1"/>
  <c r="T137" i="10" s="1"/>
  <c r="U137" i="10" a="1"/>
  <c r="U137" i="10" s="1"/>
  <c r="V137" i="10" a="1"/>
  <c r="V137" i="10" s="1"/>
  <c r="W137" i="10" a="1"/>
  <c r="W137" i="10" s="1"/>
  <c r="X137" i="10" a="1"/>
  <c r="X137" i="10" s="1"/>
  <c r="Z137" i="10" a="1"/>
  <c r="Z137" i="10" s="1"/>
  <c r="C138" i="10" a="1"/>
  <c r="C138" i="10" s="1"/>
  <c r="D138" i="10" a="1"/>
  <c r="D138" i="10" s="1"/>
  <c r="G138" i="10" a="1"/>
  <c r="G138" i="10" s="1"/>
  <c r="I138" i="10" a="1"/>
  <c r="I138" i="10" s="1"/>
  <c r="K138" i="10" a="1"/>
  <c r="K138" i="10" s="1"/>
  <c r="M138" i="10" a="1"/>
  <c r="M138" i="10" s="1"/>
  <c r="O138" i="10" a="1"/>
  <c r="O138" i="10" s="1"/>
  <c r="Q138" i="10" a="1"/>
  <c r="Q138" i="10" s="1"/>
  <c r="R138" i="10" a="1"/>
  <c r="R138" i="10" s="1"/>
  <c r="S138" i="10" a="1"/>
  <c r="S138" i="10" s="1"/>
  <c r="T138" i="10" a="1"/>
  <c r="T138" i="10" s="1"/>
  <c r="U138" i="10" a="1"/>
  <c r="U138" i="10" s="1"/>
  <c r="V138" i="10" a="1"/>
  <c r="V138" i="10" s="1"/>
  <c r="W138" i="10" a="1"/>
  <c r="W138" i="10" s="1"/>
  <c r="X138" i="10" a="1"/>
  <c r="X138" i="10" s="1"/>
  <c r="Y138" i="10" a="1"/>
  <c r="Y138" i="10" s="1"/>
  <c r="Z138" i="10" a="1"/>
  <c r="Z138" i="10" s="1"/>
  <c r="B139" i="10" a="1"/>
  <c r="B139" i="10" s="1"/>
  <c r="C139" i="10" a="1"/>
  <c r="C139" i="10" s="1"/>
  <c r="D139" i="10" a="1"/>
  <c r="D139" i="10" s="1"/>
  <c r="G139" i="10" a="1"/>
  <c r="G139" i="10" s="1"/>
  <c r="I139" i="10" a="1"/>
  <c r="I139" i="10" s="1"/>
  <c r="K139" i="10" a="1"/>
  <c r="K139" i="10" s="1"/>
  <c r="M139" i="10" a="1"/>
  <c r="M139" i="10" s="1"/>
  <c r="O139" i="10" a="1"/>
  <c r="O139" i="10" s="1"/>
  <c r="Q139" i="10" a="1"/>
  <c r="Q139" i="10" s="1"/>
  <c r="R139" i="10" a="1"/>
  <c r="R139" i="10" s="1"/>
  <c r="S139" i="10" a="1"/>
  <c r="S139" i="10" s="1"/>
  <c r="T139" i="10" a="1"/>
  <c r="T139" i="10" s="1"/>
  <c r="U139" i="10" a="1"/>
  <c r="U139" i="10" s="1"/>
  <c r="V139" i="10" a="1"/>
  <c r="V139" i="10" s="1"/>
  <c r="X139" i="10" a="1"/>
  <c r="X139" i="10" s="1"/>
  <c r="Z139" i="10" a="1"/>
  <c r="Z139" i="10" s="1"/>
  <c r="C140" i="10" a="1"/>
  <c r="C140" i="10" s="1"/>
  <c r="D140" i="10" a="1"/>
  <c r="D140" i="10" s="1"/>
  <c r="G140" i="10" a="1"/>
  <c r="G140" i="10" s="1"/>
  <c r="I140" i="10" a="1"/>
  <c r="I140" i="10" s="1"/>
  <c r="K140" i="10" a="1"/>
  <c r="K140" i="10" s="1"/>
  <c r="M140" i="10" a="1"/>
  <c r="M140" i="10" s="1"/>
  <c r="O140" i="10" a="1"/>
  <c r="O140" i="10" s="1"/>
  <c r="Q140" i="10" a="1"/>
  <c r="Q140" i="10" s="1"/>
  <c r="R140" i="10" a="1"/>
  <c r="R140" i="10" s="1"/>
  <c r="S140" i="10" a="1"/>
  <c r="S140" i="10" s="1"/>
  <c r="T140" i="10" a="1"/>
  <c r="T140" i="10" s="1"/>
  <c r="U140" i="10" a="1"/>
  <c r="U140" i="10" s="1"/>
  <c r="V140" i="10" a="1"/>
  <c r="V140" i="10" s="1"/>
  <c r="X140" i="10" a="1"/>
  <c r="X140" i="10" s="1"/>
  <c r="Z140" i="10" a="1"/>
  <c r="Z140" i="10" s="1"/>
  <c r="R2" i="10" a="1"/>
  <c r="R2" i="10" s="1"/>
  <c r="B30" i="17"/>
  <c r="A6" i="10" s="1" a="1"/>
  <c r="A6" i="10" s="1"/>
  <c r="C30" i="17"/>
  <c r="B6" i="10" s="1" a="1"/>
  <c r="B6" i="10" s="1"/>
  <c r="F30" i="17"/>
  <c r="E6" i="10" s="1" a="1"/>
  <c r="E6" i="10" s="1"/>
  <c r="G30" i="17" a="1"/>
  <c r="G30" i="17" s="1"/>
  <c r="F6" i="10" s="1" a="1"/>
  <c r="F6" i="10" s="1"/>
  <c r="M30" i="17"/>
  <c r="G31" i="17" a="1"/>
  <c r="G31" i="17" s="1"/>
  <c r="H6" i="10" s="1" a="1"/>
  <c r="H6" i="10" s="1"/>
  <c r="G32" i="17" a="1"/>
  <c r="G32" i="17" s="1"/>
  <c r="J6" i="10" s="1" a="1"/>
  <c r="J6" i="10" s="1"/>
  <c r="G33" i="17" a="1"/>
  <c r="G33" i="17" s="1"/>
  <c r="L6" i="10" s="1" a="1"/>
  <c r="L6" i="10" s="1"/>
  <c r="G34" i="17" a="1"/>
  <c r="G34" i="17" s="1"/>
  <c r="N6" i="10" s="1" a="1"/>
  <c r="N6" i="10" s="1"/>
  <c r="G35" i="17" a="1"/>
  <c r="G35" i="17" s="1"/>
  <c r="P6" i="10" s="1" a="1"/>
  <c r="P6" i="10" s="1"/>
  <c r="B36" i="17"/>
  <c r="B37" i="17" s="1"/>
  <c r="B38" i="17" s="1"/>
  <c r="B39" i="17" s="1"/>
  <c r="B40" i="17" s="1"/>
  <c r="B41" i="17" s="1"/>
  <c r="C36" i="17"/>
  <c r="B7" i="10" s="1" a="1"/>
  <c r="B7" i="10" s="1"/>
  <c r="F36" i="17"/>
  <c r="E7" i="10" s="1" a="1"/>
  <c r="E7" i="10" s="1"/>
  <c r="G36" i="17" a="1"/>
  <c r="G36" i="17" s="1"/>
  <c r="F7" i="10" s="1" a="1"/>
  <c r="F7" i="10" s="1"/>
  <c r="M36" i="17"/>
  <c r="Y7" i="10" a="1"/>
  <c r="Y7" i="10" s="1"/>
  <c r="G37" i="17" a="1"/>
  <c r="G37" i="17" s="1"/>
  <c r="H7" i="10" s="1" a="1"/>
  <c r="H7" i="10" s="1"/>
  <c r="G38" i="17" a="1"/>
  <c r="G38" i="17" s="1"/>
  <c r="J7" i="10" s="1" a="1"/>
  <c r="J7" i="10" s="1"/>
  <c r="G39" i="17" a="1"/>
  <c r="G39" i="17" s="1"/>
  <c r="L7" i="10" s="1" a="1"/>
  <c r="L7" i="10" s="1"/>
  <c r="G40" i="17" a="1"/>
  <c r="G40" i="17" s="1"/>
  <c r="N7" i="10" s="1" a="1"/>
  <c r="N7" i="10" s="1"/>
  <c r="G41" i="17" a="1"/>
  <c r="G41" i="17" s="1"/>
  <c r="P7" i="10" s="1" a="1"/>
  <c r="P7" i="10" s="1"/>
  <c r="B42" i="17"/>
  <c r="A8" i="10" s="1" a="1"/>
  <c r="A8" i="10" s="1"/>
  <c r="C42" i="17"/>
  <c r="F42" i="17"/>
  <c r="E8" i="10" s="1" a="1"/>
  <c r="E8" i="10" s="1"/>
  <c r="G42" i="17" a="1"/>
  <c r="G42" i="17" s="1"/>
  <c r="F8" i="10" s="1" a="1"/>
  <c r="F8" i="10" s="1"/>
  <c r="M42" i="17"/>
  <c r="G43" i="17" a="1"/>
  <c r="G43" i="17" s="1"/>
  <c r="H8" i="10" s="1" a="1"/>
  <c r="H8" i="10" s="1"/>
  <c r="G44" i="17" a="1"/>
  <c r="G44" i="17" s="1"/>
  <c r="J8" i="10" s="1" a="1"/>
  <c r="J8" i="10" s="1"/>
  <c r="G45" i="17" a="1"/>
  <c r="G45" i="17" s="1"/>
  <c r="L8" i="10" s="1" a="1"/>
  <c r="L8" i="10" s="1"/>
  <c r="G46" i="17" a="1"/>
  <c r="G46" i="17" s="1"/>
  <c r="N8" i="10" s="1" a="1"/>
  <c r="N8" i="10" s="1"/>
  <c r="G47" i="17" a="1"/>
  <c r="G47" i="17" s="1"/>
  <c r="P8" i="10" s="1" a="1"/>
  <c r="P8" i="10" s="1"/>
  <c r="B48" i="17"/>
  <c r="B49" i="17" s="1"/>
  <c r="B50" i="17" s="1"/>
  <c r="B51" i="17" s="1"/>
  <c r="B52" i="17" s="1"/>
  <c r="B53" i="17" s="1"/>
  <c r="C48" i="17"/>
  <c r="F48" i="17"/>
  <c r="E9" i="10" s="1" a="1"/>
  <c r="E9" i="10" s="1"/>
  <c r="G48" i="17" a="1"/>
  <c r="G48" i="17" s="1"/>
  <c r="F9" i="10" s="1" a="1"/>
  <c r="F9" i="10" s="1"/>
  <c r="M48" i="17"/>
  <c r="Y9" i="10" a="1"/>
  <c r="Y9" i="10" s="1"/>
  <c r="G49" i="17" a="1"/>
  <c r="G49" i="17" s="1"/>
  <c r="H9" i="10" s="1" a="1"/>
  <c r="H9" i="10" s="1"/>
  <c r="G50" i="17" a="1"/>
  <c r="G50" i="17" s="1"/>
  <c r="J9" i="10" s="1" a="1"/>
  <c r="J9" i="10" s="1"/>
  <c r="G51" i="17" a="1"/>
  <c r="G51" i="17" s="1"/>
  <c r="L9" i="10" s="1" a="1"/>
  <c r="L9" i="10" s="1"/>
  <c r="G52" i="17" a="1"/>
  <c r="G52" i="17" s="1"/>
  <c r="N9" i="10" s="1" a="1"/>
  <c r="N9" i="10" s="1"/>
  <c r="G53" i="17" a="1"/>
  <c r="G53" i="17" s="1"/>
  <c r="P9" i="10" s="1" a="1"/>
  <c r="P9" i="10" s="1"/>
  <c r="B54" i="17"/>
  <c r="B55" i="17" s="1"/>
  <c r="B56" i="17" s="1"/>
  <c r="B57" i="17" s="1"/>
  <c r="B58" i="17" s="1"/>
  <c r="B59" i="17" s="1"/>
  <c r="C54" i="17"/>
  <c r="B10" i="10" s="1" a="1"/>
  <c r="B10" i="10" s="1"/>
  <c r="F54" i="17"/>
  <c r="E10" i="10" s="1" a="1"/>
  <c r="E10" i="10" s="1"/>
  <c r="G54" i="17" a="1"/>
  <c r="G54" i="17" s="1"/>
  <c r="F10" i="10" s="1" a="1"/>
  <c r="F10" i="10" s="1"/>
  <c r="M54" i="17"/>
  <c r="G55" i="17" a="1"/>
  <c r="G55" i="17" s="1"/>
  <c r="H10" i="10" s="1" a="1"/>
  <c r="H10" i="10" s="1"/>
  <c r="G56" i="17" a="1"/>
  <c r="G56" i="17" s="1"/>
  <c r="J10" i="10" s="1" a="1"/>
  <c r="J10" i="10" s="1"/>
  <c r="G57" i="17" a="1"/>
  <c r="G57" i="17" s="1"/>
  <c r="L10" i="10" s="1" a="1"/>
  <c r="L10" i="10" s="1"/>
  <c r="G58" i="17" a="1"/>
  <c r="G58" i="17" s="1"/>
  <c r="N10" i="10" s="1" a="1"/>
  <c r="N10" i="10" s="1"/>
  <c r="G59" i="17" a="1"/>
  <c r="G59" i="17" s="1"/>
  <c r="P10" i="10" s="1" a="1"/>
  <c r="P10" i="10" s="1"/>
  <c r="B60" i="17"/>
  <c r="B61" i="17" s="1"/>
  <c r="B62" i="17" s="1"/>
  <c r="B63" i="17" s="1"/>
  <c r="B64" i="17" s="1"/>
  <c r="B65" i="17" s="1"/>
  <c r="C60" i="17"/>
  <c r="B11" i="10" s="1" a="1"/>
  <c r="B11" i="10" s="1"/>
  <c r="F60" i="17"/>
  <c r="E11" i="10" s="1" a="1"/>
  <c r="E11" i="10" s="1"/>
  <c r="G60" i="17" a="1"/>
  <c r="G60" i="17" s="1"/>
  <c r="F11" i="10" s="1" a="1"/>
  <c r="F11" i="10" s="1"/>
  <c r="M60" i="17"/>
  <c r="Y11" i="10" a="1"/>
  <c r="Y11" i="10" s="1"/>
  <c r="G61" i="17" a="1"/>
  <c r="G61" i="17" s="1"/>
  <c r="H11" i="10" s="1" a="1"/>
  <c r="H11" i="10" s="1"/>
  <c r="G62" i="17" a="1"/>
  <c r="G62" i="17" s="1"/>
  <c r="J11" i="10" s="1" a="1"/>
  <c r="J11" i="10" s="1"/>
  <c r="G63" i="17" a="1"/>
  <c r="G63" i="17" s="1"/>
  <c r="L11" i="10" s="1" a="1"/>
  <c r="L11" i="10" s="1"/>
  <c r="G64" i="17" a="1"/>
  <c r="G64" i="17" s="1"/>
  <c r="N11" i="10" s="1" a="1"/>
  <c r="N11" i="10" s="1"/>
  <c r="G65" i="17" a="1"/>
  <c r="G65" i="17" s="1"/>
  <c r="P11" i="10" s="1" a="1"/>
  <c r="P11" i="10" s="1"/>
  <c r="B66" i="17"/>
  <c r="B67" i="17" s="1"/>
  <c r="B68" i="17" s="1"/>
  <c r="B69" i="17" s="1"/>
  <c r="B70" i="17" s="1"/>
  <c r="B71" i="17" s="1"/>
  <c r="C66" i="17"/>
  <c r="B12" i="10" s="1" a="1"/>
  <c r="B12" i="10" s="1"/>
  <c r="F66" i="17"/>
  <c r="E12" i="10" s="1" a="1"/>
  <c r="E12" i="10" s="1"/>
  <c r="G66" i="17" a="1"/>
  <c r="G66" i="17" s="1"/>
  <c r="F12" i="10" s="1" a="1"/>
  <c r="F12" i="10" s="1"/>
  <c r="M66" i="17"/>
  <c r="G67" i="17" a="1"/>
  <c r="G67" i="17" s="1"/>
  <c r="H12" i="10" s="1" a="1"/>
  <c r="H12" i="10" s="1"/>
  <c r="G68" i="17" a="1"/>
  <c r="G68" i="17" s="1"/>
  <c r="J12" i="10" s="1" a="1"/>
  <c r="J12" i="10" s="1"/>
  <c r="G69" i="17" a="1"/>
  <c r="G69" i="17" s="1"/>
  <c r="L12" i="10" s="1" a="1"/>
  <c r="L12" i="10" s="1"/>
  <c r="G70" i="17" a="1"/>
  <c r="G70" i="17" s="1"/>
  <c r="N12" i="10" s="1" a="1"/>
  <c r="N12" i="10" s="1"/>
  <c r="G71" i="17" a="1"/>
  <c r="G71" i="17" s="1"/>
  <c r="P12" i="10" s="1" a="1"/>
  <c r="P12" i="10" s="1"/>
  <c r="B72" i="17"/>
  <c r="B73" i="17" s="1"/>
  <c r="B74" i="17" s="1"/>
  <c r="B75" i="17" s="1"/>
  <c r="B76" i="17" s="1"/>
  <c r="B77" i="17" s="1"/>
  <c r="C72" i="17"/>
  <c r="B13" i="10" s="1" a="1"/>
  <c r="B13" i="10" s="1"/>
  <c r="F72" i="17"/>
  <c r="E13" i="10" s="1" a="1"/>
  <c r="E13" i="10" s="1"/>
  <c r="G72" i="17" a="1"/>
  <c r="G72" i="17" s="1"/>
  <c r="F13" i="10" s="1" a="1"/>
  <c r="F13" i="10" s="1"/>
  <c r="M72" i="17"/>
  <c r="Y13" i="10" a="1"/>
  <c r="Y13" i="10" s="1"/>
  <c r="G73" i="17" a="1"/>
  <c r="G73" i="17" s="1"/>
  <c r="H13" i="10" s="1" a="1"/>
  <c r="H13" i="10" s="1"/>
  <c r="G74" i="17" a="1"/>
  <c r="G74" i="17" s="1"/>
  <c r="J13" i="10" s="1" a="1"/>
  <c r="J13" i="10" s="1"/>
  <c r="G75" i="17" a="1"/>
  <c r="G75" i="17" s="1"/>
  <c r="L13" i="10" s="1" a="1"/>
  <c r="L13" i="10" s="1"/>
  <c r="G76" i="17" a="1"/>
  <c r="G76" i="17" s="1"/>
  <c r="N13" i="10" s="1" a="1"/>
  <c r="N13" i="10" s="1"/>
  <c r="G77" i="17" a="1"/>
  <c r="G77" i="17" s="1"/>
  <c r="P13" i="10" s="1" a="1"/>
  <c r="P13" i="10" s="1"/>
  <c r="B78" i="17"/>
  <c r="A14" i="10" s="1" a="1"/>
  <c r="A14" i="10" s="1"/>
  <c r="C78" i="17"/>
  <c r="B14" i="10" s="1" a="1"/>
  <c r="B14" i="10" s="1"/>
  <c r="F78" i="17"/>
  <c r="E14" i="10" s="1" a="1"/>
  <c r="E14" i="10" s="1"/>
  <c r="G78" i="17" a="1"/>
  <c r="G78" i="17" s="1"/>
  <c r="F14" i="10" s="1" a="1"/>
  <c r="F14" i="10" s="1"/>
  <c r="M78" i="17"/>
  <c r="G79" i="17" a="1"/>
  <c r="G79" i="17" s="1"/>
  <c r="H14" i="10" s="1" a="1"/>
  <c r="H14" i="10" s="1"/>
  <c r="G80" i="17" a="1"/>
  <c r="G80" i="17" s="1"/>
  <c r="J14" i="10" s="1" a="1"/>
  <c r="J14" i="10" s="1"/>
  <c r="G81" i="17" a="1"/>
  <c r="G81" i="17" s="1"/>
  <c r="L14" i="10" s="1" a="1"/>
  <c r="L14" i="10" s="1"/>
  <c r="G82" i="17" a="1"/>
  <c r="G82" i="17" s="1"/>
  <c r="N14" i="10" s="1" a="1"/>
  <c r="N14" i="10" s="1"/>
  <c r="G83" i="17" a="1"/>
  <c r="G83" i="17" s="1"/>
  <c r="P14" i="10" s="1" a="1"/>
  <c r="P14" i="10" s="1"/>
  <c r="B84" i="17"/>
  <c r="B85" i="17" s="1"/>
  <c r="B86" i="17" s="1"/>
  <c r="B87" i="17" s="1"/>
  <c r="B88" i="17" s="1"/>
  <c r="B89" i="17" s="1"/>
  <c r="C84" i="17"/>
  <c r="F84" i="17"/>
  <c r="E15" i="10" s="1" a="1"/>
  <c r="E15" i="10" s="1"/>
  <c r="G84" i="17" a="1"/>
  <c r="G84" i="17" s="1"/>
  <c r="F15" i="10" s="1" a="1"/>
  <c r="F15" i="10" s="1"/>
  <c r="M84" i="17"/>
  <c r="Y15" i="10" a="1"/>
  <c r="Y15" i="10" s="1"/>
  <c r="G85" i="17" a="1"/>
  <c r="G85" i="17" s="1"/>
  <c r="H15" i="10" s="1" a="1"/>
  <c r="H15" i="10" s="1"/>
  <c r="G86" i="17" a="1"/>
  <c r="G86" i="17" s="1"/>
  <c r="J15" i="10" s="1" a="1"/>
  <c r="J15" i="10" s="1"/>
  <c r="G87" i="17" a="1"/>
  <c r="G87" i="17" s="1"/>
  <c r="L15" i="10" s="1" a="1"/>
  <c r="L15" i="10" s="1"/>
  <c r="G88" i="17" a="1"/>
  <c r="G88" i="17" s="1"/>
  <c r="N15" i="10" s="1" a="1"/>
  <c r="N15" i="10" s="1"/>
  <c r="G89" i="17" a="1"/>
  <c r="G89" i="17" s="1"/>
  <c r="P15" i="10" s="1" a="1"/>
  <c r="P15" i="10" s="1"/>
  <c r="B90" i="17"/>
  <c r="B91" i="17" s="1"/>
  <c r="B92" i="17" s="1"/>
  <c r="B93" i="17" s="1"/>
  <c r="B94" i="17" s="1"/>
  <c r="B95" i="17" s="1"/>
  <c r="C90" i="17"/>
  <c r="F90" i="17"/>
  <c r="E16" i="10" s="1" a="1"/>
  <c r="E16" i="10" s="1"/>
  <c r="G90" i="17" a="1"/>
  <c r="G90" i="17" s="1"/>
  <c r="F16" i="10" s="1" a="1"/>
  <c r="F16" i="10" s="1"/>
  <c r="M90" i="17"/>
  <c r="Y16" i="10" a="1"/>
  <c r="Y16" i="10" s="1"/>
  <c r="G91" i="17" a="1"/>
  <c r="G91" i="17" s="1"/>
  <c r="H16" i="10" s="1" a="1"/>
  <c r="H16" i="10" s="1"/>
  <c r="G92" i="17" a="1"/>
  <c r="G92" i="17" s="1"/>
  <c r="J16" i="10" s="1" a="1"/>
  <c r="J16" i="10" s="1"/>
  <c r="G93" i="17" a="1"/>
  <c r="G93" i="17" s="1"/>
  <c r="L16" i="10" s="1" a="1"/>
  <c r="L16" i="10" s="1"/>
  <c r="G94" i="17" a="1"/>
  <c r="G94" i="17" s="1"/>
  <c r="N16" i="10" s="1" a="1"/>
  <c r="N16" i="10" s="1"/>
  <c r="G95" i="17" a="1"/>
  <c r="G95" i="17" s="1"/>
  <c r="P16" i="10" s="1" a="1"/>
  <c r="P16" i="10" s="1"/>
  <c r="B96" i="17"/>
  <c r="B97" i="17" s="1"/>
  <c r="B98" i="17" s="1"/>
  <c r="B99" i="17" s="1"/>
  <c r="B100" i="17" s="1"/>
  <c r="B101" i="17" s="1"/>
  <c r="C96" i="17"/>
  <c r="B17" i="10" s="1" a="1"/>
  <c r="B17" i="10" s="1"/>
  <c r="F96" i="17"/>
  <c r="E17" i="10" s="1" a="1"/>
  <c r="E17" i="10" s="1"/>
  <c r="G96" i="17" a="1"/>
  <c r="G96" i="17" s="1"/>
  <c r="F17" i="10" s="1" a="1"/>
  <c r="F17" i="10" s="1"/>
  <c r="M96" i="17"/>
  <c r="Y17" i="10" a="1"/>
  <c r="Y17" i="10" s="1"/>
  <c r="G97" i="17" a="1"/>
  <c r="G97" i="17" s="1"/>
  <c r="H17" i="10" s="1" a="1"/>
  <c r="H17" i="10" s="1"/>
  <c r="G98" i="17" a="1"/>
  <c r="G98" i="17" s="1"/>
  <c r="J17" i="10" s="1" a="1"/>
  <c r="J17" i="10" s="1"/>
  <c r="G99" i="17" a="1"/>
  <c r="G99" i="17" s="1"/>
  <c r="L17" i="10" s="1" a="1"/>
  <c r="L17" i="10" s="1"/>
  <c r="G100" i="17" a="1"/>
  <c r="G100" i="17" s="1"/>
  <c r="N17" i="10" s="1" a="1"/>
  <c r="N17" i="10" s="1"/>
  <c r="G101" i="17" a="1"/>
  <c r="G101" i="17" s="1"/>
  <c r="P17" i="10" s="1" a="1"/>
  <c r="P17" i="10" s="1"/>
  <c r="B102" i="17"/>
  <c r="B103" i="17" s="1"/>
  <c r="B104" i="17" s="1"/>
  <c r="B105" i="17" s="1"/>
  <c r="B106" i="17" s="1"/>
  <c r="B107" i="17" s="1"/>
  <c r="C102" i="17"/>
  <c r="B18" i="10" s="1" a="1"/>
  <c r="B18" i="10" s="1"/>
  <c r="F102" i="17"/>
  <c r="E18" i="10" s="1" a="1"/>
  <c r="E18" i="10" s="1"/>
  <c r="G102" i="17" a="1"/>
  <c r="G102" i="17" s="1"/>
  <c r="F18" i="10" s="1" a="1"/>
  <c r="F18" i="10" s="1"/>
  <c r="M102" i="17"/>
  <c r="G103" i="17" a="1"/>
  <c r="G103" i="17" s="1"/>
  <c r="H18" i="10" s="1" a="1"/>
  <c r="H18" i="10" s="1"/>
  <c r="G104" i="17" a="1"/>
  <c r="G104" i="17" s="1"/>
  <c r="J18" i="10" s="1" a="1"/>
  <c r="J18" i="10" s="1"/>
  <c r="G105" i="17" a="1"/>
  <c r="G105" i="17" s="1"/>
  <c r="L18" i="10" s="1" a="1"/>
  <c r="L18" i="10" s="1"/>
  <c r="G106" i="17" a="1"/>
  <c r="G106" i="17" s="1"/>
  <c r="N18" i="10" s="1" a="1"/>
  <c r="N18" i="10" s="1"/>
  <c r="G107" i="17" a="1"/>
  <c r="G107" i="17" s="1"/>
  <c r="P18" i="10" s="1" a="1"/>
  <c r="P18" i="10" s="1"/>
  <c r="B108" i="17"/>
  <c r="B109" i="17" s="1"/>
  <c r="B110" i="17" s="1"/>
  <c r="B111" i="17" s="1"/>
  <c r="B112" i="17" s="1"/>
  <c r="B113" i="17" s="1"/>
  <c r="C108" i="17"/>
  <c r="B19" i="10" s="1" a="1"/>
  <c r="B19" i="10" s="1"/>
  <c r="F108" i="17"/>
  <c r="E19" i="10" s="1" a="1"/>
  <c r="E19" i="10" s="1"/>
  <c r="G108" i="17" a="1"/>
  <c r="G108" i="17" s="1"/>
  <c r="F19" i="10" s="1" a="1"/>
  <c r="F19" i="10" s="1"/>
  <c r="M108" i="17"/>
  <c r="W19" i="10" a="1"/>
  <c r="W19" i="10" s="1"/>
  <c r="Y19" i="10" a="1"/>
  <c r="Y19" i="10" s="1"/>
  <c r="G109" i="17" a="1"/>
  <c r="G109" i="17" s="1"/>
  <c r="H19" i="10" s="1" a="1"/>
  <c r="H19" i="10" s="1"/>
  <c r="G110" i="17" a="1"/>
  <c r="G110" i="17" s="1"/>
  <c r="J19" i="10" s="1" a="1"/>
  <c r="J19" i="10" s="1"/>
  <c r="G111" i="17" a="1"/>
  <c r="G111" i="17" s="1"/>
  <c r="L19" i="10" s="1" a="1"/>
  <c r="L19" i="10" s="1"/>
  <c r="G112" i="17" a="1"/>
  <c r="G112" i="17" s="1"/>
  <c r="N19" i="10" s="1" a="1"/>
  <c r="N19" i="10" s="1"/>
  <c r="G113" i="17" a="1"/>
  <c r="G113" i="17" s="1"/>
  <c r="P19" i="10" s="1" a="1"/>
  <c r="P19" i="10" s="1"/>
  <c r="B114" i="17"/>
  <c r="B115" i="17" s="1"/>
  <c r="B116" i="17" s="1"/>
  <c r="B117" i="17" s="1"/>
  <c r="B118" i="17" s="1"/>
  <c r="B119" i="17" s="1"/>
  <c r="C114" i="17"/>
  <c r="F114" i="17"/>
  <c r="E20" i="10" s="1" a="1"/>
  <c r="E20" i="10" s="1"/>
  <c r="G114" i="17" a="1"/>
  <c r="G114" i="17" s="1"/>
  <c r="F20" i="10" s="1" a="1"/>
  <c r="F20" i="10" s="1"/>
  <c r="M114" i="17"/>
  <c r="G115" i="17" a="1"/>
  <c r="G115" i="17" s="1"/>
  <c r="H20" i="10" s="1" a="1"/>
  <c r="H20" i="10" s="1"/>
  <c r="G116" i="17" a="1"/>
  <c r="G116" i="17" s="1"/>
  <c r="J20" i="10" s="1" a="1"/>
  <c r="J20" i="10" s="1"/>
  <c r="G117" i="17" a="1"/>
  <c r="G117" i="17" s="1"/>
  <c r="L20" i="10" s="1" a="1"/>
  <c r="L20" i="10" s="1"/>
  <c r="G118" i="17" a="1"/>
  <c r="G118" i="17" s="1"/>
  <c r="N20" i="10" s="1" a="1"/>
  <c r="N20" i="10" s="1"/>
  <c r="G119" i="17" a="1"/>
  <c r="G119" i="17" s="1"/>
  <c r="P20" i="10" s="1" a="1"/>
  <c r="P20" i="10" s="1"/>
  <c r="B120" i="17"/>
  <c r="B121" i="17" s="1"/>
  <c r="B122" i="17" s="1"/>
  <c r="B123" i="17" s="1"/>
  <c r="B124" i="17" s="1"/>
  <c r="B125" i="17" s="1"/>
  <c r="C120" i="17"/>
  <c r="F120" i="17"/>
  <c r="E21" i="10" s="1" a="1"/>
  <c r="E21" i="10" s="1"/>
  <c r="G120" i="17" a="1"/>
  <c r="G120" i="17" s="1"/>
  <c r="F21" i="10" s="1" a="1"/>
  <c r="F21" i="10" s="1"/>
  <c r="M120" i="17"/>
  <c r="Y21" i="10" a="1"/>
  <c r="Y21" i="10" s="1"/>
  <c r="G121" i="17" a="1"/>
  <c r="G121" i="17" s="1"/>
  <c r="H21" i="10" s="1" a="1"/>
  <c r="H21" i="10" s="1"/>
  <c r="G122" i="17" a="1"/>
  <c r="G122" i="17" s="1"/>
  <c r="J21" i="10" s="1" a="1"/>
  <c r="J21" i="10" s="1"/>
  <c r="G123" i="17" a="1"/>
  <c r="G123" i="17" s="1"/>
  <c r="L21" i="10" s="1" a="1"/>
  <c r="L21" i="10" s="1"/>
  <c r="G124" i="17" a="1"/>
  <c r="G124" i="17" s="1"/>
  <c r="N21" i="10" s="1" a="1"/>
  <c r="N21" i="10" s="1"/>
  <c r="G125" i="17" a="1"/>
  <c r="G125" i="17" s="1"/>
  <c r="P21" i="10" s="1" a="1"/>
  <c r="P21" i="10" s="1"/>
  <c r="B126" i="17"/>
  <c r="B127" i="17" s="1"/>
  <c r="B128" i="17" s="1"/>
  <c r="B129" i="17" s="1"/>
  <c r="B130" i="17" s="1"/>
  <c r="B131" i="17" s="1"/>
  <c r="C126" i="17"/>
  <c r="B22" i="10" s="1" a="1"/>
  <c r="B22" i="10" s="1"/>
  <c r="F126" i="17"/>
  <c r="E22" i="10" s="1" a="1"/>
  <c r="E22" i="10" s="1"/>
  <c r="G126" i="17" a="1"/>
  <c r="G126" i="17" s="1"/>
  <c r="F22" i="10" s="1" a="1"/>
  <c r="F22" i="10" s="1"/>
  <c r="M126" i="17"/>
  <c r="G127" i="17" a="1"/>
  <c r="G127" i="17" s="1"/>
  <c r="H22" i="10" s="1" a="1"/>
  <c r="H22" i="10" s="1"/>
  <c r="G128" i="17" a="1"/>
  <c r="G128" i="17" s="1"/>
  <c r="J22" i="10" s="1" a="1"/>
  <c r="J22" i="10" s="1"/>
  <c r="G129" i="17" a="1"/>
  <c r="G129" i="17" s="1"/>
  <c r="L22" i="10" s="1" a="1"/>
  <c r="L22" i="10" s="1"/>
  <c r="G130" i="17" a="1"/>
  <c r="G130" i="17" s="1"/>
  <c r="N22" i="10" s="1" a="1"/>
  <c r="N22" i="10" s="1"/>
  <c r="G131" i="17" a="1"/>
  <c r="G131" i="17" s="1"/>
  <c r="P22" i="10" s="1" a="1"/>
  <c r="P22" i="10" s="1"/>
  <c r="B132" i="17"/>
  <c r="B133" i="17" s="1"/>
  <c r="B134" i="17" s="1"/>
  <c r="B135" i="17" s="1"/>
  <c r="B136" i="17" s="1"/>
  <c r="B137" i="17" s="1"/>
  <c r="C132" i="17"/>
  <c r="B23" i="10" s="1" a="1"/>
  <c r="B23" i="10" s="1"/>
  <c r="F132" i="17"/>
  <c r="E23" i="10" s="1" a="1"/>
  <c r="E23" i="10" s="1"/>
  <c r="G132" i="17" a="1"/>
  <c r="G132" i="17" s="1"/>
  <c r="F23" i="10" s="1" a="1"/>
  <c r="F23" i="10" s="1"/>
  <c r="M132" i="17"/>
  <c r="Y23" i="10" a="1"/>
  <c r="Y23" i="10" s="1"/>
  <c r="G133" i="17" a="1"/>
  <c r="G133" i="17" s="1"/>
  <c r="H23" i="10" s="1" a="1"/>
  <c r="H23" i="10" s="1"/>
  <c r="G134" i="17" a="1"/>
  <c r="G134" i="17" s="1"/>
  <c r="J23" i="10" s="1" a="1"/>
  <c r="J23" i="10" s="1"/>
  <c r="G135" i="17" a="1"/>
  <c r="G135" i="17" s="1"/>
  <c r="L23" i="10" s="1" a="1"/>
  <c r="L23" i="10" s="1"/>
  <c r="G136" i="17" a="1"/>
  <c r="G136" i="17" s="1"/>
  <c r="N23" i="10" s="1" a="1"/>
  <c r="N23" i="10" s="1"/>
  <c r="G137" i="17" a="1"/>
  <c r="G137" i="17" s="1"/>
  <c r="P23" i="10" s="1" a="1"/>
  <c r="P23" i="10" s="1"/>
  <c r="B138" i="17"/>
  <c r="B139" i="17" s="1"/>
  <c r="B140" i="17" s="1"/>
  <c r="B141" i="17" s="1"/>
  <c r="B142" i="17" s="1"/>
  <c r="B143" i="17" s="1"/>
  <c r="C138" i="17"/>
  <c r="B24" i="10" s="1" a="1"/>
  <c r="B24" i="10" s="1"/>
  <c r="F138" i="17"/>
  <c r="E24" i="10" s="1" a="1"/>
  <c r="E24" i="10" s="1"/>
  <c r="G138" i="17" a="1"/>
  <c r="G138" i="17" s="1"/>
  <c r="F24" i="10" s="1" a="1"/>
  <c r="F24" i="10" s="1"/>
  <c r="M138" i="17"/>
  <c r="Y24" i="10" a="1"/>
  <c r="Y24" i="10" s="1"/>
  <c r="G139" i="17" a="1"/>
  <c r="G139" i="17" s="1"/>
  <c r="H24" i="10" s="1" a="1"/>
  <c r="H24" i="10" s="1"/>
  <c r="G140" i="17" a="1"/>
  <c r="G140" i="17" s="1"/>
  <c r="J24" i="10" s="1" a="1"/>
  <c r="J24" i="10" s="1"/>
  <c r="G141" i="17" a="1"/>
  <c r="G141" i="17" s="1"/>
  <c r="L24" i="10" s="1" a="1"/>
  <c r="L24" i="10" s="1"/>
  <c r="G142" i="17" a="1"/>
  <c r="G142" i="17" s="1"/>
  <c r="N24" i="10" s="1" a="1"/>
  <c r="N24" i="10" s="1"/>
  <c r="G143" i="17" a="1"/>
  <c r="G143" i="17" s="1"/>
  <c r="P24" i="10" s="1" a="1"/>
  <c r="P24" i="10" s="1"/>
  <c r="B144" i="17"/>
  <c r="B145" i="17" s="1"/>
  <c r="B146" i="17" s="1"/>
  <c r="B147" i="17" s="1"/>
  <c r="B148" i="17" s="1"/>
  <c r="B149" i="17" s="1"/>
  <c r="C144" i="17"/>
  <c r="B25" i="10" s="1" a="1"/>
  <c r="B25" i="10" s="1"/>
  <c r="F144" i="17"/>
  <c r="E25" i="10" s="1" a="1"/>
  <c r="E25" i="10" s="1"/>
  <c r="G144" i="17" a="1"/>
  <c r="G144" i="17" s="1"/>
  <c r="F25" i="10" s="1" a="1"/>
  <c r="F25" i="10" s="1"/>
  <c r="M144" i="17"/>
  <c r="Y25" i="10" a="1"/>
  <c r="Y25" i="10" s="1"/>
  <c r="G145" i="17" a="1"/>
  <c r="G145" i="17" s="1"/>
  <c r="H25" i="10" s="1" a="1"/>
  <c r="H25" i="10" s="1"/>
  <c r="G146" i="17" a="1"/>
  <c r="G146" i="17" s="1"/>
  <c r="J25" i="10" s="1" a="1"/>
  <c r="J25" i="10" s="1"/>
  <c r="G147" i="17" a="1"/>
  <c r="G147" i="17" s="1"/>
  <c r="L25" i="10" s="1" a="1"/>
  <c r="L25" i="10" s="1"/>
  <c r="G148" i="17" a="1"/>
  <c r="G148" i="17" s="1"/>
  <c r="N25" i="10" s="1" a="1"/>
  <c r="N25" i="10" s="1"/>
  <c r="G149" i="17" a="1"/>
  <c r="G149" i="17" s="1"/>
  <c r="P25" i="10" s="1" a="1"/>
  <c r="P25" i="10" s="1"/>
  <c r="B150" i="17"/>
  <c r="B151" i="17" s="1"/>
  <c r="B152" i="17" s="1"/>
  <c r="B153" i="17" s="1"/>
  <c r="B154" i="17" s="1"/>
  <c r="B155" i="17" s="1"/>
  <c r="C150" i="17"/>
  <c r="B26" i="10" s="1" a="1"/>
  <c r="B26" i="10" s="1"/>
  <c r="F150" i="17"/>
  <c r="E26" i="10" s="1" a="1"/>
  <c r="E26" i="10" s="1"/>
  <c r="G150" i="17" a="1"/>
  <c r="G150" i="17" s="1"/>
  <c r="F26" i="10" s="1" a="1"/>
  <c r="F26" i="10" s="1"/>
  <c r="M150" i="17"/>
  <c r="G151" i="17" a="1"/>
  <c r="G151" i="17" s="1"/>
  <c r="H26" i="10" s="1" a="1"/>
  <c r="H26" i="10" s="1"/>
  <c r="G152" i="17" a="1"/>
  <c r="G152" i="17" s="1"/>
  <c r="J26" i="10" s="1" a="1"/>
  <c r="J26" i="10" s="1"/>
  <c r="G153" i="17" a="1"/>
  <c r="G153" i="17" s="1"/>
  <c r="L26" i="10" s="1" a="1"/>
  <c r="L26" i="10" s="1"/>
  <c r="G154" i="17" a="1"/>
  <c r="G154" i="17" s="1"/>
  <c r="N26" i="10" s="1" a="1"/>
  <c r="N26" i="10" s="1"/>
  <c r="G155" i="17" a="1"/>
  <c r="G155" i="17" s="1"/>
  <c r="P26" i="10" s="1" a="1"/>
  <c r="P26" i="10" s="1"/>
  <c r="B156" i="17"/>
  <c r="B157" i="17" s="1"/>
  <c r="B158" i="17" s="1"/>
  <c r="B159" i="17" s="1"/>
  <c r="B160" i="17" s="1"/>
  <c r="B161" i="17" s="1"/>
  <c r="C156" i="17"/>
  <c r="B27" i="10" s="1" a="1"/>
  <c r="B27" i="10" s="1"/>
  <c r="F156" i="17"/>
  <c r="E27" i="10" s="1" a="1"/>
  <c r="E27" i="10" s="1"/>
  <c r="G156" i="17" a="1"/>
  <c r="G156" i="17" s="1"/>
  <c r="F27" i="10" s="1" a="1"/>
  <c r="F27" i="10" s="1"/>
  <c r="M156" i="17"/>
  <c r="Y27" i="10" a="1"/>
  <c r="Y27" i="10" s="1"/>
  <c r="G157" i="17" a="1"/>
  <c r="G157" i="17" s="1"/>
  <c r="H27" i="10" s="1" a="1"/>
  <c r="H27" i="10" s="1"/>
  <c r="G158" i="17" a="1"/>
  <c r="G158" i="17" s="1"/>
  <c r="J27" i="10" s="1" a="1"/>
  <c r="J27" i="10" s="1"/>
  <c r="G159" i="17" a="1"/>
  <c r="G159" i="17" s="1"/>
  <c r="L27" i="10" s="1" a="1"/>
  <c r="L27" i="10" s="1"/>
  <c r="G160" i="17" a="1"/>
  <c r="G160" i="17" s="1"/>
  <c r="N27" i="10" s="1" a="1"/>
  <c r="N27" i="10" s="1"/>
  <c r="G161" i="17" a="1"/>
  <c r="G161" i="17" s="1"/>
  <c r="P27" i="10" s="1" a="1"/>
  <c r="P27" i="10" s="1"/>
  <c r="B162" i="17"/>
  <c r="B163" i="17" s="1"/>
  <c r="B164" i="17" s="1"/>
  <c r="B165" i="17" s="1"/>
  <c r="B166" i="17" s="1"/>
  <c r="B167" i="17" s="1"/>
  <c r="C162" i="17"/>
  <c r="B28" i="10" s="1" a="1"/>
  <c r="B28" i="10" s="1"/>
  <c r="F162" i="17"/>
  <c r="E28" i="10" s="1" a="1"/>
  <c r="E28" i="10" s="1"/>
  <c r="G162" i="17" a="1"/>
  <c r="G162" i="17" s="1"/>
  <c r="F28" i="10" s="1" a="1"/>
  <c r="F28" i="10" s="1"/>
  <c r="M162" i="17"/>
  <c r="G163" i="17" a="1"/>
  <c r="G163" i="17" s="1"/>
  <c r="H28" i="10" s="1" a="1"/>
  <c r="H28" i="10" s="1"/>
  <c r="G164" i="17" a="1"/>
  <c r="G164" i="17" s="1"/>
  <c r="J28" i="10" s="1" a="1"/>
  <c r="J28" i="10" s="1"/>
  <c r="G165" i="17" a="1"/>
  <c r="G165" i="17" s="1"/>
  <c r="L28" i="10" s="1" a="1"/>
  <c r="L28" i="10" s="1"/>
  <c r="G166" i="17" a="1"/>
  <c r="G166" i="17" s="1"/>
  <c r="N28" i="10" s="1" a="1"/>
  <c r="N28" i="10" s="1"/>
  <c r="G167" i="17" a="1"/>
  <c r="G167" i="17" s="1"/>
  <c r="P28" i="10" s="1" a="1"/>
  <c r="P28" i="10" s="1"/>
  <c r="B168" i="17"/>
  <c r="B169" i="17" s="1"/>
  <c r="B170" i="17" s="1"/>
  <c r="B171" i="17" s="1"/>
  <c r="B172" i="17" s="1"/>
  <c r="B173" i="17" s="1"/>
  <c r="C168" i="17"/>
  <c r="B29" i="10" s="1" a="1"/>
  <c r="B29" i="10" s="1"/>
  <c r="F168" i="17"/>
  <c r="E29" i="10" s="1" a="1"/>
  <c r="E29" i="10" s="1"/>
  <c r="G168" i="17" a="1"/>
  <c r="G168" i="17" s="1"/>
  <c r="F29" i="10" s="1" a="1"/>
  <c r="F29" i="10" s="1"/>
  <c r="M168" i="17"/>
  <c r="Y29" i="10" a="1"/>
  <c r="Y29" i="10" s="1"/>
  <c r="G169" i="17" a="1"/>
  <c r="G169" i="17" s="1"/>
  <c r="H29" i="10" s="1" a="1"/>
  <c r="H29" i="10" s="1"/>
  <c r="G170" i="17" a="1"/>
  <c r="G170" i="17" s="1"/>
  <c r="J29" i="10" s="1" a="1"/>
  <c r="J29" i="10" s="1"/>
  <c r="G171" i="17" a="1"/>
  <c r="G171" i="17" s="1"/>
  <c r="L29" i="10" s="1" a="1"/>
  <c r="L29" i="10" s="1"/>
  <c r="G172" i="17" a="1"/>
  <c r="G172" i="17" s="1"/>
  <c r="N29" i="10" s="1" a="1"/>
  <c r="N29" i="10" s="1"/>
  <c r="G173" i="17" a="1"/>
  <c r="G173" i="17" s="1"/>
  <c r="P29" i="10" s="1" a="1"/>
  <c r="P29" i="10" s="1"/>
  <c r="B174" i="17"/>
  <c r="B175" i="17" s="1"/>
  <c r="B176" i="17" s="1"/>
  <c r="B177" i="17" s="1"/>
  <c r="B178" i="17" s="1"/>
  <c r="B179" i="17" s="1"/>
  <c r="C174" i="17"/>
  <c r="F174" i="17"/>
  <c r="E30" i="10" s="1" a="1"/>
  <c r="E30" i="10" s="1"/>
  <c r="G174" i="17" a="1"/>
  <c r="G174" i="17" s="1"/>
  <c r="F30" i="10" s="1" a="1"/>
  <c r="F30" i="10" s="1"/>
  <c r="M174" i="17"/>
  <c r="Y30" i="10" a="1"/>
  <c r="Y30" i="10" s="1"/>
  <c r="G175" i="17" a="1"/>
  <c r="G175" i="17" s="1"/>
  <c r="H30" i="10" s="1" a="1"/>
  <c r="H30" i="10" s="1"/>
  <c r="G176" i="17" a="1"/>
  <c r="G176" i="17" s="1"/>
  <c r="J30" i="10" s="1" a="1"/>
  <c r="J30" i="10" s="1"/>
  <c r="G177" i="17" a="1"/>
  <c r="G177" i="17" s="1"/>
  <c r="L30" i="10" s="1" a="1"/>
  <c r="L30" i="10" s="1"/>
  <c r="G178" i="17" a="1"/>
  <c r="G178" i="17" s="1"/>
  <c r="N30" i="10" s="1" a="1"/>
  <c r="N30" i="10" s="1"/>
  <c r="G179" i="17" a="1"/>
  <c r="G179" i="17" s="1"/>
  <c r="P30" i="10" s="1" a="1"/>
  <c r="P30" i="10" s="1"/>
  <c r="B180" i="17"/>
  <c r="B181" i="17" s="1"/>
  <c r="B182" i="17" s="1"/>
  <c r="B183" i="17" s="1"/>
  <c r="B184" i="17" s="1"/>
  <c r="B185" i="17" s="1"/>
  <c r="C180" i="17"/>
  <c r="B31" i="10" s="1" a="1"/>
  <c r="B31" i="10" s="1"/>
  <c r="F180" i="17"/>
  <c r="E31" i="10" s="1" a="1"/>
  <c r="E31" i="10" s="1"/>
  <c r="G180" i="17" a="1"/>
  <c r="G180" i="17" s="1"/>
  <c r="F31" i="10" s="1" a="1"/>
  <c r="F31" i="10" s="1"/>
  <c r="M180" i="17"/>
  <c r="Y31" i="10" a="1"/>
  <c r="Y31" i="10" s="1"/>
  <c r="G181" i="17" a="1"/>
  <c r="G181" i="17" s="1"/>
  <c r="H31" i="10" s="1" a="1"/>
  <c r="H31" i="10" s="1"/>
  <c r="G182" i="17" a="1"/>
  <c r="G182" i="17" s="1"/>
  <c r="J31" i="10" s="1" a="1"/>
  <c r="J31" i="10" s="1"/>
  <c r="G183" i="17" a="1"/>
  <c r="G183" i="17" s="1"/>
  <c r="L31" i="10" s="1" a="1"/>
  <c r="L31" i="10" s="1"/>
  <c r="G184" i="17" a="1"/>
  <c r="G184" i="17" s="1"/>
  <c r="N31" i="10" s="1" a="1"/>
  <c r="N31" i="10" s="1"/>
  <c r="G185" i="17" a="1"/>
  <c r="G185" i="17" s="1"/>
  <c r="P31" i="10" s="1" a="1"/>
  <c r="P31" i="10" s="1"/>
  <c r="B186" i="17"/>
  <c r="B187" i="17" s="1"/>
  <c r="B188" i="17" s="1"/>
  <c r="B189" i="17" s="1"/>
  <c r="B190" i="17" s="1"/>
  <c r="B191" i="17" s="1"/>
  <c r="C186" i="17"/>
  <c r="B32" i="10" s="1" a="1"/>
  <c r="B32" i="10" s="1"/>
  <c r="F186" i="17"/>
  <c r="E32" i="10" s="1" a="1"/>
  <c r="E32" i="10" s="1"/>
  <c r="G186" i="17" a="1"/>
  <c r="G186" i="17" s="1"/>
  <c r="F32" i="10" s="1" a="1"/>
  <c r="F32" i="10" s="1"/>
  <c r="M186" i="17"/>
  <c r="Y32" i="10" a="1"/>
  <c r="Y32" i="10" s="1"/>
  <c r="G187" i="17" a="1"/>
  <c r="G187" i="17" s="1"/>
  <c r="H32" i="10" s="1" a="1"/>
  <c r="H32" i="10" s="1"/>
  <c r="G188" i="17" a="1"/>
  <c r="G188" i="17" s="1"/>
  <c r="J32" i="10" s="1" a="1"/>
  <c r="J32" i="10" s="1"/>
  <c r="G189" i="17" a="1"/>
  <c r="G189" i="17" s="1"/>
  <c r="L32" i="10" s="1" a="1"/>
  <c r="L32" i="10" s="1"/>
  <c r="G190" i="17" a="1"/>
  <c r="G190" i="17" s="1"/>
  <c r="N32" i="10" s="1" a="1"/>
  <c r="N32" i="10" s="1"/>
  <c r="G191" i="17" a="1"/>
  <c r="G191" i="17" s="1"/>
  <c r="P32" i="10" s="1" a="1"/>
  <c r="P32" i="10" s="1"/>
  <c r="B192" i="17"/>
  <c r="B193" i="17" s="1"/>
  <c r="B194" i="17" s="1"/>
  <c r="B195" i="17" s="1"/>
  <c r="B196" i="17" s="1"/>
  <c r="B197" i="17" s="1"/>
  <c r="C192" i="17"/>
  <c r="B33" i="10" s="1" a="1"/>
  <c r="B33" i="10" s="1"/>
  <c r="F192" i="17"/>
  <c r="E33" i="10" s="1" a="1"/>
  <c r="E33" i="10" s="1"/>
  <c r="G192" i="17" a="1"/>
  <c r="G192" i="17" s="1"/>
  <c r="F33" i="10" s="1" a="1"/>
  <c r="F33" i="10" s="1"/>
  <c r="M192" i="17"/>
  <c r="Y33" i="10" a="1"/>
  <c r="Y33" i="10" s="1"/>
  <c r="G193" i="17" a="1"/>
  <c r="G193" i="17" s="1"/>
  <c r="H33" i="10" s="1" a="1"/>
  <c r="H33" i="10" s="1"/>
  <c r="G194" i="17" a="1"/>
  <c r="G194" i="17" s="1"/>
  <c r="J33" i="10" s="1" a="1"/>
  <c r="J33" i="10" s="1"/>
  <c r="G195" i="17" a="1"/>
  <c r="G195" i="17" s="1"/>
  <c r="L33" i="10" s="1" a="1"/>
  <c r="L33" i="10" s="1"/>
  <c r="G196" i="17" a="1"/>
  <c r="G196" i="17" s="1"/>
  <c r="N33" i="10" s="1" a="1"/>
  <c r="N33" i="10" s="1"/>
  <c r="G197" i="17" a="1"/>
  <c r="G197" i="17" s="1"/>
  <c r="P33" i="10" s="1" a="1"/>
  <c r="P33" i="10" s="1"/>
  <c r="B198" i="17"/>
  <c r="B199" i="17" s="1"/>
  <c r="B200" i="17" s="1"/>
  <c r="B201" i="17" s="1"/>
  <c r="B202" i="17" s="1"/>
  <c r="B203" i="17" s="1"/>
  <c r="C198" i="17"/>
  <c r="B34" i="10" s="1" a="1"/>
  <c r="B34" i="10" s="1"/>
  <c r="F198" i="17"/>
  <c r="E34" i="10" s="1" a="1"/>
  <c r="E34" i="10" s="1"/>
  <c r="G198" i="17" a="1"/>
  <c r="G198" i="17" s="1"/>
  <c r="F34" i="10" s="1" a="1"/>
  <c r="F34" i="10" s="1"/>
  <c r="M198" i="17"/>
  <c r="Y34" i="10" a="1"/>
  <c r="Y34" i="10" s="1"/>
  <c r="G199" i="17" a="1"/>
  <c r="G199" i="17" s="1"/>
  <c r="H34" i="10" s="1" a="1"/>
  <c r="H34" i="10" s="1"/>
  <c r="G200" i="17" a="1"/>
  <c r="G200" i="17" s="1"/>
  <c r="J34" i="10" s="1" a="1"/>
  <c r="J34" i="10" s="1"/>
  <c r="G201" i="17" a="1"/>
  <c r="G201" i="17" s="1"/>
  <c r="L34" i="10" s="1" a="1"/>
  <c r="L34" i="10" s="1"/>
  <c r="G202" i="17" a="1"/>
  <c r="G202" i="17" s="1"/>
  <c r="N34" i="10" s="1" a="1"/>
  <c r="N34" i="10" s="1"/>
  <c r="G203" i="17" a="1"/>
  <c r="G203" i="17" s="1"/>
  <c r="P34" i="10" s="1" a="1"/>
  <c r="P34" i="10" s="1"/>
  <c r="B204" i="17"/>
  <c r="B205" i="17" s="1"/>
  <c r="B206" i="17" s="1"/>
  <c r="B207" i="17" s="1"/>
  <c r="B208" i="17" s="1"/>
  <c r="B209" i="17" s="1"/>
  <c r="C204" i="17"/>
  <c r="B35" i="10" s="1" a="1"/>
  <c r="B35" i="10" s="1"/>
  <c r="F204" i="17"/>
  <c r="E35" i="10" s="1" a="1"/>
  <c r="E35" i="10" s="1"/>
  <c r="G204" i="17" a="1"/>
  <c r="G204" i="17" s="1"/>
  <c r="F35" i="10" s="1" a="1"/>
  <c r="F35" i="10" s="1"/>
  <c r="M204" i="17"/>
  <c r="W35" i="10" a="1"/>
  <c r="W35" i="10" s="1"/>
  <c r="Y35" i="10" a="1"/>
  <c r="Y35" i="10" s="1"/>
  <c r="G205" i="17" a="1"/>
  <c r="G205" i="17" s="1"/>
  <c r="H35" i="10" s="1" a="1"/>
  <c r="H35" i="10" s="1"/>
  <c r="G206" i="17" a="1"/>
  <c r="G206" i="17" s="1"/>
  <c r="J35" i="10" s="1" a="1"/>
  <c r="J35" i="10" s="1"/>
  <c r="G207" i="17" a="1"/>
  <c r="G207" i="17" s="1"/>
  <c r="L35" i="10" s="1" a="1"/>
  <c r="L35" i="10" s="1"/>
  <c r="G208" i="17" a="1"/>
  <c r="G208" i="17" s="1"/>
  <c r="N35" i="10" s="1" a="1"/>
  <c r="N35" i="10" s="1"/>
  <c r="G209" i="17" a="1"/>
  <c r="G209" i="17" s="1"/>
  <c r="P35" i="10" s="1" a="1"/>
  <c r="P35" i="10" s="1"/>
  <c r="B210" i="17"/>
  <c r="B211" i="17" s="1"/>
  <c r="B212" i="17" s="1"/>
  <c r="B213" i="17" s="1"/>
  <c r="B214" i="17" s="1"/>
  <c r="B215" i="17" s="1"/>
  <c r="C210" i="17"/>
  <c r="B36" i="10" s="1" a="1"/>
  <c r="B36" i="10" s="1"/>
  <c r="F210" i="17"/>
  <c r="E36" i="10" s="1" a="1"/>
  <c r="E36" i="10" s="1"/>
  <c r="G210" i="17" a="1"/>
  <c r="G210" i="17" s="1"/>
  <c r="F36" i="10" s="1" a="1"/>
  <c r="F36" i="10" s="1"/>
  <c r="M210" i="17"/>
  <c r="G211" i="17" a="1"/>
  <c r="G211" i="17" s="1"/>
  <c r="H36" i="10" s="1" a="1"/>
  <c r="H36" i="10" s="1"/>
  <c r="G212" i="17" a="1"/>
  <c r="G212" i="17" s="1"/>
  <c r="J36" i="10" s="1" a="1"/>
  <c r="J36" i="10" s="1"/>
  <c r="G213" i="17" a="1"/>
  <c r="G213" i="17" s="1"/>
  <c r="L36" i="10" s="1" a="1"/>
  <c r="L36" i="10" s="1"/>
  <c r="G214" i="17" a="1"/>
  <c r="G214" i="17" s="1"/>
  <c r="N36" i="10" s="1" a="1"/>
  <c r="N36" i="10" s="1"/>
  <c r="G215" i="17" a="1"/>
  <c r="G215" i="17" s="1"/>
  <c r="P36" i="10" s="1" a="1"/>
  <c r="P36" i="10" s="1"/>
  <c r="B216" i="17"/>
  <c r="B217" i="17" s="1"/>
  <c r="B218" i="17" s="1"/>
  <c r="B219" i="17" s="1"/>
  <c r="B220" i="17" s="1"/>
  <c r="B221" i="17" s="1"/>
  <c r="C216" i="17"/>
  <c r="B37" i="10" s="1" a="1"/>
  <c r="B37" i="10" s="1"/>
  <c r="F216" i="17"/>
  <c r="E37" i="10" s="1" a="1"/>
  <c r="E37" i="10" s="1"/>
  <c r="G216" i="17" a="1"/>
  <c r="G216" i="17" s="1"/>
  <c r="F37" i="10" s="1" a="1"/>
  <c r="F37" i="10" s="1"/>
  <c r="M216" i="17"/>
  <c r="Y37" i="10" a="1"/>
  <c r="Y37" i="10" s="1"/>
  <c r="G217" i="17" a="1"/>
  <c r="G217" i="17" s="1"/>
  <c r="H37" i="10" s="1" a="1"/>
  <c r="H37" i="10" s="1"/>
  <c r="G218" i="17" a="1"/>
  <c r="G218" i="17" s="1"/>
  <c r="J37" i="10" s="1" a="1"/>
  <c r="J37" i="10" s="1"/>
  <c r="G219" i="17" a="1"/>
  <c r="G219" i="17" s="1"/>
  <c r="L37" i="10" s="1" a="1"/>
  <c r="L37" i="10" s="1"/>
  <c r="G220" i="17" a="1"/>
  <c r="G220" i="17" s="1"/>
  <c r="N37" i="10" s="1" a="1"/>
  <c r="N37" i="10" s="1"/>
  <c r="G221" i="17" a="1"/>
  <c r="G221" i="17" s="1"/>
  <c r="P37" i="10" s="1" a="1"/>
  <c r="P37" i="10" s="1"/>
  <c r="B222" i="17"/>
  <c r="B223" i="17" s="1"/>
  <c r="B224" i="17" s="1"/>
  <c r="B225" i="17" s="1"/>
  <c r="B226" i="17" s="1"/>
  <c r="B227" i="17" s="1"/>
  <c r="C222" i="17"/>
  <c r="B38" i="10" s="1" a="1"/>
  <c r="B38" i="10" s="1"/>
  <c r="F222" i="17"/>
  <c r="E38" i="10" s="1" a="1"/>
  <c r="E38" i="10" s="1"/>
  <c r="G222" i="17" a="1"/>
  <c r="G222" i="17" s="1"/>
  <c r="F38" i="10" s="1" a="1"/>
  <c r="F38" i="10" s="1"/>
  <c r="M222" i="17"/>
  <c r="Y38" i="10" a="1"/>
  <c r="Y38" i="10" s="1"/>
  <c r="G223" i="17" a="1"/>
  <c r="G223" i="17" s="1"/>
  <c r="H38" i="10" s="1" a="1"/>
  <c r="H38" i="10" s="1"/>
  <c r="G224" i="17" a="1"/>
  <c r="G224" i="17" s="1"/>
  <c r="J38" i="10" s="1" a="1"/>
  <c r="J38" i="10" s="1"/>
  <c r="G225" i="17" a="1"/>
  <c r="G225" i="17" s="1"/>
  <c r="L38" i="10" s="1" a="1"/>
  <c r="L38" i="10" s="1"/>
  <c r="G226" i="17" a="1"/>
  <c r="G226" i="17" s="1"/>
  <c r="N38" i="10" s="1" a="1"/>
  <c r="N38" i="10" s="1"/>
  <c r="G227" i="17" a="1"/>
  <c r="G227" i="17" s="1"/>
  <c r="P38" i="10" s="1" a="1"/>
  <c r="P38" i="10" s="1"/>
  <c r="B228" i="17"/>
  <c r="B229" i="17" s="1"/>
  <c r="B230" i="17" s="1"/>
  <c r="B231" i="17" s="1"/>
  <c r="B232" i="17" s="1"/>
  <c r="B233" i="17" s="1"/>
  <c r="C228" i="17"/>
  <c r="B39" i="10" s="1" a="1"/>
  <c r="B39" i="10" s="1"/>
  <c r="F228" i="17"/>
  <c r="E39" i="10" s="1" a="1"/>
  <c r="E39" i="10" s="1"/>
  <c r="G228" i="17" a="1"/>
  <c r="G228" i="17" s="1"/>
  <c r="F39" i="10" s="1" a="1"/>
  <c r="F39" i="10" s="1"/>
  <c r="M228" i="17"/>
  <c r="Y39" i="10" a="1"/>
  <c r="Y39" i="10" s="1"/>
  <c r="G229" i="17" a="1"/>
  <c r="G229" i="17" s="1"/>
  <c r="H39" i="10" s="1" a="1"/>
  <c r="H39" i="10" s="1"/>
  <c r="G230" i="17" a="1"/>
  <c r="G230" i="17" s="1"/>
  <c r="J39" i="10" s="1" a="1"/>
  <c r="J39" i="10" s="1"/>
  <c r="G231" i="17" a="1"/>
  <c r="G231" i="17" s="1"/>
  <c r="L39" i="10" s="1" a="1"/>
  <c r="L39" i="10" s="1"/>
  <c r="G232" i="17" a="1"/>
  <c r="G232" i="17" s="1"/>
  <c r="N39" i="10" s="1" a="1"/>
  <c r="N39" i="10" s="1"/>
  <c r="G233" i="17" a="1"/>
  <c r="G233" i="17" s="1"/>
  <c r="P39" i="10" s="1" a="1"/>
  <c r="P39" i="10" s="1"/>
  <c r="B234" i="17"/>
  <c r="B235" i="17" s="1"/>
  <c r="B236" i="17" s="1"/>
  <c r="B237" i="17" s="1"/>
  <c r="B238" i="17" s="1"/>
  <c r="B239" i="17" s="1"/>
  <c r="C234" i="17"/>
  <c r="B40" i="10" s="1" a="1"/>
  <c r="B40" i="10" s="1"/>
  <c r="F234" i="17"/>
  <c r="E40" i="10" s="1" a="1"/>
  <c r="E40" i="10" s="1"/>
  <c r="G234" i="17" a="1"/>
  <c r="G234" i="17" s="1"/>
  <c r="F40" i="10" s="1" a="1"/>
  <c r="F40" i="10" s="1"/>
  <c r="M234" i="17"/>
  <c r="G235" i="17" a="1"/>
  <c r="G235" i="17" s="1"/>
  <c r="H40" i="10" s="1" a="1"/>
  <c r="H40" i="10" s="1"/>
  <c r="G236" i="17" a="1"/>
  <c r="G236" i="17" s="1"/>
  <c r="J40" i="10" s="1" a="1"/>
  <c r="J40" i="10" s="1"/>
  <c r="G237" i="17" a="1"/>
  <c r="G237" i="17" s="1"/>
  <c r="L40" i="10" s="1" a="1"/>
  <c r="L40" i="10" s="1"/>
  <c r="G238" i="17" a="1"/>
  <c r="G238" i="17" s="1"/>
  <c r="N40" i="10" s="1" a="1"/>
  <c r="N40" i="10" s="1"/>
  <c r="G239" i="17" a="1"/>
  <c r="G239" i="17" s="1"/>
  <c r="P40" i="10" s="1" a="1"/>
  <c r="P40" i="10" s="1"/>
  <c r="B240" i="17"/>
  <c r="B241" i="17" s="1"/>
  <c r="B242" i="17" s="1"/>
  <c r="B243" i="17" s="1"/>
  <c r="B244" i="17" s="1"/>
  <c r="B245" i="17" s="1"/>
  <c r="C240" i="17"/>
  <c r="B41" i="10" s="1" a="1"/>
  <c r="B41" i="10" s="1"/>
  <c r="F240" i="17"/>
  <c r="E41" i="10" s="1" a="1"/>
  <c r="E41" i="10" s="1"/>
  <c r="G240" i="17" a="1"/>
  <c r="G240" i="17" s="1"/>
  <c r="F41" i="10" s="1" a="1"/>
  <c r="F41" i="10" s="1"/>
  <c r="M240" i="17"/>
  <c r="Y41" i="10" a="1"/>
  <c r="Y41" i="10" s="1"/>
  <c r="G241" i="17" a="1"/>
  <c r="G241" i="17" s="1"/>
  <c r="H41" i="10" s="1" a="1"/>
  <c r="H41" i="10" s="1"/>
  <c r="G242" i="17" a="1"/>
  <c r="G242" i="17" s="1"/>
  <c r="J41" i="10" s="1" a="1"/>
  <c r="J41" i="10" s="1"/>
  <c r="G243" i="17" a="1"/>
  <c r="G243" i="17" s="1"/>
  <c r="L41" i="10" s="1" a="1"/>
  <c r="L41" i="10" s="1"/>
  <c r="G244" i="17" a="1"/>
  <c r="G244" i="17" s="1"/>
  <c r="N41" i="10" s="1" a="1"/>
  <c r="N41" i="10" s="1"/>
  <c r="G245" i="17" a="1"/>
  <c r="G245" i="17" s="1"/>
  <c r="P41" i="10" s="1" a="1"/>
  <c r="P41" i="10" s="1"/>
  <c r="B246" i="17"/>
  <c r="A42" i="10" s="1" a="1"/>
  <c r="A42" i="10" s="1"/>
  <c r="C246" i="17"/>
  <c r="F246" i="17"/>
  <c r="E42" i="10" s="1" a="1"/>
  <c r="E42" i="10" s="1"/>
  <c r="G246" i="17" a="1"/>
  <c r="G246" i="17" s="1"/>
  <c r="F42" i="10" s="1" a="1"/>
  <c r="F42" i="10" s="1"/>
  <c r="M246" i="17"/>
  <c r="W42" i="10" a="1"/>
  <c r="W42" i="10" s="1"/>
  <c r="G247" i="17" a="1"/>
  <c r="G247" i="17" s="1"/>
  <c r="H42" i="10" s="1" a="1"/>
  <c r="H42" i="10" s="1"/>
  <c r="G248" i="17" a="1"/>
  <c r="G248" i="17" s="1"/>
  <c r="J42" i="10" s="1" a="1"/>
  <c r="J42" i="10" s="1"/>
  <c r="G249" i="17" a="1"/>
  <c r="G249" i="17" s="1"/>
  <c r="L42" i="10" s="1" a="1"/>
  <c r="L42" i="10" s="1"/>
  <c r="G250" i="17" a="1"/>
  <c r="G250" i="17" s="1"/>
  <c r="N42" i="10" s="1" a="1"/>
  <c r="N42" i="10" s="1"/>
  <c r="G251" i="17" a="1"/>
  <c r="G251" i="17" s="1"/>
  <c r="P42" i="10" s="1" a="1"/>
  <c r="P42" i="10" s="1"/>
  <c r="B252" i="17"/>
  <c r="B253" i="17" s="1"/>
  <c r="B254" i="17" s="1"/>
  <c r="B255" i="17" s="1"/>
  <c r="B256" i="17" s="1"/>
  <c r="B257" i="17" s="1"/>
  <c r="C252" i="17"/>
  <c r="F252" i="17"/>
  <c r="E43" i="10" s="1" a="1"/>
  <c r="E43" i="10" s="1"/>
  <c r="G252" i="17" a="1"/>
  <c r="G252" i="17" s="1"/>
  <c r="F43" i="10" s="1" a="1"/>
  <c r="F43" i="10" s="1"/>
  <c r="M252" i="17"/>
  <c r="Y43" i="10" a="1"/>
  <c r="Y43" i="10" s="1"/>
  <c r="G253" i="17" a="1"/>
  <c r="G253" i="17" s="1"/>
  <c r="H43" i="10" s="1" a="1"/>
  <c r="H43" i="10" s="1"/>
  <c r="G254" i="17" a="1"/>
  <c r="G254" i="17" s="1"/>
  <c r="J43" i="10" s="1" a="1"/>
  <c r="J43" i="10" s="1"/>
  <c r="G255" i="17" a="1"/>
  <c r="G255" i="17" s="1"/>
  <c r="L43" i="10" s="1" a="1"/>
  <c r="L43" i="10" s="1"/>
  <c r="G256" i="17" a="1"/>
  <c r="G256" i="17" s="1"/>
  <c r="N43" i="10" s="1" a="1"/>
  <c r="N43" i="10" s="1"/>
  <c r="G257" i="17" a="1"/>
  <c r="G257" i="17" s="1"/>
  <c r="P43" i="10" s="1" a="1"/>
  <c r="P43" i="10" s="1"/>
  <c r="B258" i="17"/>
  <c r="B259" i="17" s="1"/>
  <c r="B260" i="17" s="1"/>
  <c r="B261" i="17" s="1"/>
  <c r="B262" i="17" s="1"/>
  <c r="B263" i="17" s="1"/>
  <c r="C258" i="17"/>
  <c r="B44" i="10" s="1" a="1"/>
  <c r="B44" i="10" s="1"/>
  <c r="F258" i="17"/>
  <c r="E44" i="10" s="1" a="1"/>
  <c r="E44" i="10" s="1"/>
  <c r="G258" i="17" a="1"/>
  <c r="G258" i="17" s="1"/>
  <c r="F44" i="10" s="1" a="1"/>
  <c r="F44" i="10" s="1"/>
  <c r="M258" i="17"/>
  <c r="G259" i="17" a="1"/>
  <c r="G259" i="17" s="1"/>
  <c r="H44" i="10" s="1" a="1"/>
  <c r="H44" i="10" s="1"/>
  <c r="G260" i="17" a="1"/>
  <c r="G260" i="17" s="1"/>
  <c r="J44" i="10" s="1" a="1"/>
  <c r="J44" i="10" s="1"/>
  <c r="G261" i="17" a="1"/>
  <c r="G261" i="17" s="1"/>
  <c r="L44" i="10" s="1" a="1"/>
  <c r="L44" i="10" s="1"/>
  <c r="G262" i="17" a="1"/>
  <c r="G262" i="17" s="1"/>
  <c r="N44" i="10" s="1" a="1"/>
  <c r="N44" i="10" s="1"/>
  <c r="G263" i="17" a="1"/>
  <c r="G263" i="17" s="1"/>
  <c r="P44" i="10" s="1" a="1"/>
  <c r="P44" i="10" s="1"/>
  <c r="B264" i="17"/>
  <c r="B265" i="17" s="1"/>
  <c r="B266" i="17" s="1"/>
  <c r="B267" i="17" s="1"/>
  <c r="B268" i="17" s="1"/>
  <c r="B269" i="17" s="1"/>
  <c r="C264" i="17"/>
  <c r="B45" i="10" s="1" a="1"/>
  <c r="B45" i="10" s="1"/>
  <c r="F264" i="17"/>
  <c r="E45" i="10" s="1" a="1"/>
  <c r="E45" i="10" s="1"/>
  <c r="G264" i="17" a="1"/>
  <c r="G264" i="17" s="1"/>
  <c r="F45" i="10" s="1" a="1"/>
  <c r="F45" i="10" s="1"/>
  <c r="M264" i="17"/>
  <c r="Y45" i="10" a="1"/>
  <c r="Y45" i="10" s="1"/>
  <c r="G265" i="17" a="1"/>
  <c r="G265" i="17" s="1"/>
  <c r="H45" i="10" s="1" a="1"/>
  <c r="H45" i="10" s="1"/>
  <c r="G266" i="17" a="1"/>
  <c r="G266" i="17" s="1"/>
  <c r="J45" i="10" s="1" a="1"/>
  <c r="J45" i="10" s="1"/>
  <c r="G267" i="17" a="1"/>
  <c r="G267" i="17" s="1"/>
  <c r="L45" i="10" s="1" a="1"/>
  <c r="L45" i="10" s="1"/>
  <c r="G268" i="17" a="1"/>
  <c r="G268" i="17" s="1"/>
  <c r="N45" i="10" s="1" a="1"/>
  <c r="N45" i="10" s="1"/>
  <c r="G269" i="17" a="1"/>
  <c r="G269" i="17" s="1"/>
  <c r="P45" i="10" s="1" a="1"/>
  <c r="P45" i="10" s="1"/>
  <c r="B270" i="17"/>
  <c r="B271" i="17" s="1"/>
  <c r="B272" i="17" s="1"/>
  <c r="B273" i="17" s="1"/>
  <c r="B274" i="17" s="1"/>
  <c r="B275" i="17" s="1"/>
  <c r="C270" i="17"/>
  <c r="F270" i="17"/>
  <c r="E46" i="10" s="1" a="1"/>
  <c r="E46" i="10" s="1"/>
  <c r="G270" i="17" a="1"/>
  <c r="G270" i="17" s="1"/>
  <c r="F46" i="10" s="1" a="1"/>
  <c r="F46" i="10" s="1"/>
  <c r="M270" i="17"/>
  <c r="G271" i="17" a="1"/>
  <c r="G271" i="17" s="1"/>
  <c r="H46" i="10" s="1" a="1"/>
  <c r="H46" i="10" s="1"/>
  <c r="G272" i="17" a="1"/>
  <c r="G272" i="17" s="1"/>
  <c r="J46" i="10" s="1" a="1"/>
  <c r="J46" i="10" s="1"/>
  <c r="G273" i="17" a="1"/>
  <c r="G273" i="17" s="1"/>
  <c r="L46" i="10" s="1" a="1"/>
  <c r="L46" i="10" s="1"/>
  <c r="G274" i="17" a="1"/>
  <c r="G274" i="17" s="1"/>
  <c r="N46" i="10" s="1" a="1"/>
  <c r="N46" i="10" s="1"/>
  <c r="G275" i="17" a="1"/>
  <c r="G275" i="17" s="1"/>
  <c r="P46" i="10" s="1" a="1"/>
  <c r="P46" i="10" s="1"/>
  <c r="B276" i="17"/>
  <c r="B277" i="17" s="1"/>
  <c r="B278" i="17" s="1"/>
  <c r="B279" i="17" s="1"/>
  <c r="B280" i="17" s="1"/>
  <c r="B281" i="17" s="1"/>
  <c r="C276" i="17"/>
  <c r="B47" i="10" s="1" a="1"/>
  <c r="B47" i="10" s="1"/>
  <c r="F276" i="17"/>
  <c r="E47" i="10" s="1" a="1"/>
  <c r="E47" i="10" s="1"/>
  <c r="G276" i="17" a="1"/>
  <c r="G276" i="17" s="1"/>
  <c r="F47" i="10" s="1" a="1"/>
  <c r="F47" i="10" s="1"/>
  <c r="M276" i="17"/>
  <c r="Y47" i="10" a="1"/>
  <c r="Y47" i="10" s="1"/>
  <c r="G277" i="17" a="1"/>
  <c r="G277" i="17" s="1"/>
  <c r="H47" i="10" s="1" a="1"/>
  <c r="H47" i="10" s="1"/>
  <c r="G278" i="17" a="1"/>
  <c r="G278" i="17" s="1"/>
  <c r="J47" i="10" s="1" a="1"/>
  <c r="J47" i="10" s="1"/>
  <c r="G279" i="17" a="1"/>
  <c r="G279" i="17" s="1"/>
  <c r="L47" i="10" s="1" a="1"/>
  <c r="L47" i="10" s="1"/>
  <c r="G280" i="17" a="1"/>
  <c r="G280" i="17" s="1"/>
  <c r="N47" i="10" s="1" a="1"/>
  <c r="N47" i="10" s="1"/>
  <c r="G281" i="17" a="1"/>
  <c r="G281" i="17" s="1"/>
  <c r="P47" i="10" s="1" a="1"/>
  <c r="P47" i="10" s="1"/>
  <c r="B282" i="17"/>
  <c r="B283" i="17" s="1"/>
  <c r="B284" i="17" s="1"/>
  <c r="B285" i="17" s="1"/>
  <c r="B286" i="17" s="1"/>
  <c r="B287" i="17" s="1"/>
  <c r="C282" i="17"/>
  <c r="F282" i="17"/>
  <c r="E48" i="10" s="1" a="1"/>
  <c r="E48" i="10" s="1"/>
  <c r="G282" i="17" a="1"/>
  <c r="G282" i="17" s="1"/>
  <c r="F48" i="10" s="1" a="1"/>
  <c r="F48" i="10" s="1"/>
  <c r="M282" i="17"/>
  <c r="G283" i="17" a="1"/>
  <c r="G283" i="17" s="1"/>
  <c r="H48" i="10" s="1" a="1"/>
  <c r="H48" i="10" s="1"/>
  <c r="G284" i="17" a="1"/>
  <c r="G284" i="17" s="1"/>
  <c r="J48" i="10" s="1" a="1"/>
  <c r="J48" i="10" s="1"/>
  <c r="G285" i="17" a="1"/>
  <c r="G285" i="17" s="1"/>
  <c r="L48" i="10" s="1" a="1"/>
  <c r="L48" i="10" s="1"/>
  <c r="G286" i="17" a="1"/>
  <c r="G286" i="17" s="1"/>
  <c r="N48" i="10" s="1" a="1"/>
  <c r="N48" i="10" s="1"/>
  <c r="G287" i="17" a="1"/>
  <c r="G287" i="17" s="1"/>
  <c r="P48" i="10" s="1" a="1"/>
  <c r="P48" i="10" s="1"/>
  <c r="B288" i="17"/>
  <c r="B289" i="17" s="1"/>
  <c r="B290" i="17" s="1"/>
  <c r="B291" i="17" s="1"/>
  <c r="B292" i="17" s="1"/>
  <c r="B293" i="17" s="1"/>
  <c r="C288" i="17"/>
  <c r="B49" i="10" s="1" a="1"/>
  <c r="B49" i="10" s="1"/>
  <c r="F288" i="17"/>
  <c r="E49" i="10" s="1" a="1"/>
  <c r="E49" i="10" s="1"/>
  <c r="G288" i="17" a="1"/>
  <c r="G288" i="17" s="1"/>
  <c r="F49" i="10" s="1" a="1"/>
  <c r="F49" i="10" s="1"/>
  <c r="M288" i="17"/>
  <c r="Y49" i="10" a="1"/>
  <c r="Y49" i="10" s="1"/>
  <c r="G289" i="17" a="1"/>
  <c r="G289" i="17" s="1"/>
  <c r="H49" i="10" s="1" a="1"/>
  <c r="H49" i="10" s="1"/>
  <c r="G290" i="17" a="1"/>
  <c r="G290" i="17" s="1"/>
  <c r="J49" i="10" s="1" a="1"/>
  <c r="J49" i="10" s="1"/>
  <c r="G291" i="17" a="1"/>
  <c r="G291" i="17" s="1"/>
  <c r="L49" i="10" s="1" a="1"/>
  <c r="L49" i="10" s="1"/>
  <c r="G292" i="17" a="1"/>
  <c r="G292" i="17" s="1"/>
  <c r="N49" i="10" s="1" a="1"/>
  <c r="N49" i="10" s="1"/>
  <c r="G293" i="17" a="1"/>
  <c r="G293" i="17" s="1"/>
  <c r="P49" i="10" s="1" a="1"/>
  <c r="P49" i="10" s="1"/>
  <c r="B294" i="17"/>
  <c r="A50" i="10" s="1" a="1"/>
  <c r="A50" i="10" s="1"/>
  <c r="C294" i="17"/>
  <c r="B50" i="10" s="1" a="1"/>
  <c r="B50" i="10" s="1"/>
  <c r="F294" i="17"/>
  <c r="E50" i="10" s="1" a="1"/>
  <c r="E50" i="10" s="1"/>
  <c r="G294" i="17" a="1"/>
  <c r="G294" i="17" s="1"/>
  <c r="F50" i="10" s="1" a="1"/>
  <c r="F50" i="10" s="1"/>
  <c r="M294" i="17"/>
  <c r="Y50" i="10" a="1"/>
  <c r="Y50" i="10" s="1"/>
  <c r="G295" i="17" a="1"/>
  <c r="G295" i="17" s="1"/>
  <c r="H50" i="10" s="1" a="1"/>
  <c r="H50" i="10" s="1"/>
  <c r="G296" i="17" a="1"/>
  <c r="G296" i="17" s="1"/>
  <c r="J50" i="10" s="1" a="1"/>
  <c r="J50" i="10" s="1"/>
  <c r="G297" i="17" a="1"/>
  <c r="G297" i="17" s="1"/>
  <c r="L50" i="10" s="1" a="1"/>
  <c r="L50" i="10" s="1"/>
  <c r="G298" i="17" a="1"/>
  <c r="G298" i="17" s="1"/>
  <c r="N50" i="10" s="1" a="1"/>
  <c r="N50" i="10" s="1"/>
  <c r="G299" i="17" a="1"/>
  <c r="G299" i="17" s="1"/>
  <c r="P50" i="10" s="1" a="1"/>
  <c r="P50" i="10" s="1"/>
  <c r="B300" i="17"/>
  <c r="B301" i="17" s="1"/>
  <c r="B302" i="17" s="1"/>
  <c r="B303" i="17" s="1"/>
  <c r="B304" i="17" s="1"/>
  <c r="B305" i="17" s="1"/>
  <c r="C300" i="17"/>
  <c r="B51" i="10" s="1" a="1"/>
  <c r="B51" i="10" s="1"/>
  <c r="F300" i="17"/>
  <c r="E51" i="10" s="1" a="1"/>
  <c r="E51" i="10" s="1"/>
  <c r="G300" i="17" a="1"/>
  <c r="G300" i="17" s="1"/>
  <c r="F51" i="10" s="1" a="1"/>
  <c r="F51" i="10" s="1"/>
  <c r="M300" i="17"/>
  <c r="Y51" i="10" a="1"/>
  <c r="Y51" i="10" s="1"/>
  <c r="G301" i="17" a="1"/>
  <c r="G301" i="17" s="1"/>
  <c r="H51" i="10" s="1" a="1"/>
  <c r="H51" i="10" s="1"/>
  <c r="G302" i="17" a="1"/>
  <c r="G302" i="17" s="1"/>
  <c r="J51" i="10" s="1" a="1"/>
  <c r="J51" i="10" s="1"/>
  <c r="G303" i="17" a="1"/>
  <c r="G303" i="17" s="1"/>
  <c r="L51" i="10" s="1" a="1"/>
  <c r="L51" i="10" s="1"/>
  <c r="G304" i="17" a="1"/>
  <c r="G304" i="17" s="1"/>
  <c r="N51" i="10" s="1" a="1"/>
  <c r="N51" i="10" s="1"/>
  <c r="G305" i="17" a="1"/>
  <c r="G305" i="17" s="1"/>
  <c r="P51" i="10" s="1" a="1"/>
  <c r="P51" i="10" s="1"/>
  <c r="B306" i="17"/>
  <c r="B307" i="17" s="1"/>
  <c r="B308" i="17" s="1"/>
  <c r="B309" i="17" s="1"/>
  <c r="B310" i="17" s="1"/>
  <c r="B311" i="17" s="1"/>
  <c r="C306" i="17"/>
  <c r="B52" i="10" s="1" a="1"/>
  <c r="B52" i="10" s="1"/>
  <c r="F306" i="17"/>
  <c r="E52" i="10" s="1" a="1"/>
  <c r="E52" i="10" s="1"/>
  <c r="G306" i="17" a="1"/>
  <c r="G306" i="17" s="1"/>
  <c r="F52" i="10" s="1" a="1"/>
  <c r="F52" i="10" s="1"/>
  <c r="M306" i="17"/>
  <c r="G307" i="17" a="1"/>
  <c r="G307" i="17" s="1"/>
  <c r="H52" i="10" s="1" a="1"/>
  <c r="H52" i="10" s="1"/>
  <c r="G308" i="17" a="1"/>
  <c r="G308" i="17" s="1"/>
  <c r="J52" i="10" s="1" a="1"/>
  <c r="J52" i="10" s="1"/>
  <c r="G309" i="17" a="1"/>
  <c r="G309" i="17" s="1"/>
  <c r="L52" i="10" s="1" a="1"/>
  <c r="L52" i="10" s="1"/>
  <c r="G310" i="17" a="1"/>
  <c r="G310" i="17" s="1"/>
  <c r="N52" i="10" s="1" a="1"/>
  <c r="N52" i="10" s="1"/>
  <c r="G311" i="17" a="1"/>
  <c r="G311" i="17" s="1"/>
  <c r="P52" i="10" s="1" a="1"/>
  <c r="P52" i="10" s="1"/>
  <c r="B312" i="17"/>
  <c r="B313" i="17" s="1"/>
  <c r="B314" i="17" s="1"/>
  <c r="B315" i="17" s="1"/>
  <c r="B316" i="17" s="1"/>
  <c r="B317" i="17" s="1"/>
  <c r="C312" i="17"/>
  <c r="B53" i="10" s="1" a="1"/>
  <c r="B53" i="10" s="1"/>
  <c r="F312" i="17"/>
  <c r="E53" i="10" s="1" a="1"/>
  <c r="E53" i="10" s="1"/>
  <c r="G312" i="17" a="1"/>
  <c r="G312" i="17" s="1"/>
  <c r="F53" i="10" s="1" a="1"/>
  <c r="F53" i="10" s="1"/>
  <c r="M312" i="17"/>
  <c r="Y53" i="10" a="1"/>
  <c r="Y53" i="10" s="1"/>
  <c r="G313" i="17" a="1"/>
  <c r="G313" i="17" s="1"/>
  <c r="H53" i="10" s="1" a="1"/>
  <c r="H53" i="10" s="1"/>
  <c r="G314" i="17" a="1"/>
  <c r="G314" i="17" s="1"/>
  <c r="J53" i="10" s="1" a="1"/>
  <c r="J53" i="10" s="1"/>
  <c r="G315" i="17" a="1"/>
  <c r="G315" i="17" s="1"/>
  <c r="L53" i="10" s="1" a="1"/>
  <c r="L53" i="10" s="1"/>
  <c r="G316" i="17" a="1"/>
  <c r="G316" i="17" s="1"/>
  <c r="N53" i="10" s="1" a="1"/>
  <c r="N53" i="10" s="1"/>
  <c r="G317" i="17" a="1"/>
  <c r="G317" i="17" s="1"/>
  <c r="P53" i="10" s="1" a="1"/>
  <c r="P53" i="10" s="1"/>
  <c r="B318" i="17"/>
  <c r="A54" i="10" s="1" a="1"/>
  <c r="A54" i="10" s="1"/>
  <c r="C318" i="17"/>
  <c r="B54" i="10" s="1" a="1"/>
  <c r="B54" i="10" s="1"/>
  <c r="F318" i="17"/>
  <c r="E54" i="10" s="1" a="1"/>
  <c r="E54" i="10" s="1"/>
  <c r="G318" i="17" a="1"/>
  <c r="G318" i="17" s="1"/>
  <c r="F54" i="10" s="1" a="1"/>
  <c r="F54" i="10" s="1"/>
  <c r="M318" i="17"/>
  <c r="G319" i="17" a="1"/>
  <c r="G319" i="17" s="1"/>
  <c r="H54" i="10" s="1" a="1"/>
  <c r="H54" i="10" s="1"/>
  <c r="G320" i="17" a="1"/>
  <c r="G320" i="17" s="1"/>
  <c r="J54" i="10" s="1" a="1"/>
  <c r="J54" i="10" s="1"/>
  <c r="G321" i="17" a="1"/>
  <c r="G321" i="17" s="1"/>
  <c r="L54" i="10" s="1" a="1"/>
  <c r="L54" i="10" s="1"/>
  <c r="G322" i="17" a="1"/>
  <c r="G322" i="17" s="1"/>
  <c r="N54" i="10" s="1" a="1"/>
  <c r="N54" i="10" s="1"/>
  <c r="G323" i="17" a="1"/>
  <c r="G323" i="17" s="1"/>
  <c r="P54" i="10" s="1" a="1"/>
  <c r="P54" i="10" s="1"/>
  <c r="B324" i="17"/>
  <c r="B325" i="17" s="1"/>
  <c r="B326" i="17" s="1"/>
  <c r="B327" i="17" s="1"/>
  <c r="B328" i="17" s="1"/>
  <c r="B329" i="17" s="1"/>
  <c r="C324" i="17"/>
  <c r="B55" i="10" s="1" a="1"/>
  <c r="B55" i="10" s="1"/>
  <c r="F324" i="17"/>
  <c r="E55" i="10" s="1" a="1"/>
  <c r="E55" i="10" s="1"/>
  <c r="G324" i="17" a="1"/>
  <c r="G324" i="17" s="1"/>
  <c r="F55" i="10" s="1" a="1"/>
  <c r="F55" i="10" s="1"/>
  <c r="M324" i="17"/>
  <c r="Y55" i="10" a="1"/>
  <c r="Y55" i="10" s="1"/>
  <c r="G325" i="17" a="1"/>
  <c r="G325" i="17" s="1"/>
  <c r="H55" i="10" s="1" a="1"/>
  <c r="H55" i="10" s="1"/>
  <c r="G326" i="17" a="1"/>
  <c r="G326" i="17" s="1"/>
  <c r="J55" i="10" s="1" a="1"/>
  <c r="J55" i="10" s="1"/>
  <c r="G327" i="17" a="1"/>
  <c r="G327" i="17" s="1"/>
  <c r="L55" i="10" s="1" a="1"/>
  <c r="L55" i="10" s="1"/>
  <c r="G328" i="17" a="1"/>
  <c r="G328" i="17" s="1"/>
  <c r="N55" i="10" s="1" a="1"/>
  <c r="N55" i="10" s="1"/>
  <c r="G329" i="17" a="1"/>
  <c r="G329" i="17" s="1"/>
  <c r="P55" i="10" s="1" a="1"/>
  <c r="P55" i="10" s="1"/>
  <c r="B330" i="17"/>
  <c r="B331" i="17" s="1"/>
  <c r="B332" i="17" s="1"/>
  <c r="B333" i="17" s="1"/>
  <c r="B334" i="17" s="1"/>
  <c r="B335" i="17" s="1"/>
  <c r="C330" i="17"/>
  <c r="B56" i="10" s="1" a="1"/>
  <c r="B56" i="10" s="1"/>
  <c r="F330" i="17"/>
  <c r="E56" i="10" s="1" a="1"/>
  <c r="E56" i="10" s="1"/>
  <c r="G330" i="17" a="1"/>
  <c r="G330" i="17" s="1"/>
  <c r="F56" i="10" s="1" a="1"/>
  <c r="F56" i="10" s="1"/>
  <c r="M330" i="17"/>
  <c r="G331" i="17" a="1"/>
  <c r="G331" i="17" s="1"/>
  <c r="H56" i="10" s="1" a="1"/>
  <c r="H56" i="10" s="1"/>
  <c r="G332" i="17" a="1"/>
  <c r="G332" i="17" s="1"/>
  <c r="J56" i="10" s="1" a="1"/>
  <c r="J56" i="10" s="1"/>
  <c r="G333" i="17" a="1"/>
  <c r="G333" i="17" s="1"/>
  <c r="L56" i="10" s="1" a="1"/>
  <c r="L56" i="10" s="1"/>
  <c r="G334" i="17" a="1"/>
  <c r="G334" i="17" s="1"/>
  <c r="N56" i="10" s="1" a="1"/>
  <c r="N56" i="10" s="1"/>
  <c r="G335" i="17" a="1"/>
  <c r="G335" i="17" s="1"/>
  <c r="P56" i="10" s="1" a="1"/>
  <c r="P56" i="10" s="1"/>
  <c r="B336" i="17"/>
  <c r="B337" i="17" s="1"/>
  <c r="B338" i="17" s="1"/>
  <c r="B339" i="17" s="1"/>
  <c r="B340" i="17" s="1"/>
  <c r="B341" i="17" s="1"/>
  <c r="C336" i="17"/>
  <c r="B57" i="10" s="1" a="1"/>
  <c r="B57" i="10" s="1"/>
  <c r="F336" i="17"/>
  <c r="E57" i="10" s="1" a="1"/>
  <c r="E57" i="10" s="1"/>
  <c r="G336" i="17" a="1"/>
  <c r="G336" i="17" s="1"/>
  <c r="F57" i="10" s="1" a="1"/>
  <c r="F57" i="10" s="1"/>
  <c r="M336" i="17"/>
  <c r="Y57" i="10" a="1"/>
  <c r="Y57" i="10" s="1"/>
  <c r="G337" i="17" a="1"/>
  <c r="G337" i="17" s="1"/>
  <c r="H57" i="10" s="1" a="1"/>
  <c r="H57" i="10" s="1"/>
  <c r="G338" i="17" a="1"/>
  <c r="G338" i="17" s="1"/>
  <c r="J57" i="10" s="1" a="1"/>
  <c r="J57" i="10" s="1"/>
  <c r="G339" i="17" a="1"/>
  <c r="G339" i="17" s="1"/>
  <c r="L57" i="10" s="1" a="1"/>
  <c r="L57" i="10" s="1"/>
  <c r="G340" i="17" a="1"/>
  <c r="G340" i="17" s="1"/>
  <c r="N57" i="10" s="1" a="1"/>
  <c r="N57" i="10" s="1"/>
  <c r="G341" i="17" a="1"/>
  <c r="G341" i="17" s="1"/>
  <c r="P57" i="10" s="1" a="1"/>
  <c r="P57" i="10" s="1"/>
  <c r="B342" i="17"/>
  <c r="B343" i="17" s="1"/>
  <c r="B344" i="17" s="1"/>
  <c r="B345" i="17" s="1"/>
  <c r="B346" i="17" s="1"/>
  <c r="B347" i="17" s="1"/>
  <c r="C342" i="17"/>
  <c r="B58" i="10" s="1" a="1"/>
  <c r="B58" i="10" s="1"/>
  <c r="F342" i="17"/>
  <c r="E58" i="10" s="1" a="1"/>
  <c r="E58" i="10" s="1"/>
  <c r="G342" i="17" a="1"/>
  <c r="G342" i="17" s="1"/>
  <c r="F58" i="10" s="1" a="1"/>
  <c r="F58" i="10" s="1"/>
  <c r="M342" i="17"/>
  <c r="Y58" i="10" a="1"/>
  <c r="Y58" i="10" s="1"/>
  <c r="G343" i="17" a="1"/>
  <c r="G343" i="17" s="1"/>
  <c r="H58" i="10" s="1" a="1"/>
  <c r="H58" i="10" s="1"/>
  <c r="G344" i="17" a="1"/>
  <c r="G344" i="17" s="1"/>
  <c r="J58" i="10" s="1" a="1"/>
  <c r="J58" i="10" s="1"/>
  <c r="G345" i="17" a="1"/>
  <c r="G345" i="17" s="1"/>
  <c r="L58" i="10" s="1" a="1"/>
  <c r="L58" i="10" s="1"/>
  <c r="G346" i="17" a="1"/>
  <c r="G346" i="17" s="1"/>
  <c r="N58" i="10" s="1" a="1"/>
  <c r="N58" i="10" s="1"/>
  <c r="G347" i="17" a="1"/>
  <c r="G347" i="17" s="1"/>
  <c r="P58" i="10" s="1" a="1"/>
  <c r="P58" i="10" s="1"/>
  <c r="B348" i="17"/>
  <c r="B349" i="17" s="1"/>
  <c r="B350" i="17" s="1"/>
  <c r="B351" i="17" s="1"/>
  <c r="B352" i="17" s="1"/>
  <c r="B353" i="17" s="1"/>
  <c r="C348" i="17"/>
  <c r="B59" i="10" s="1" a="1"/>
  <c r="B59" i="10" s="1"/>
  <c r="F348" i="17"/>
  <c r="E59" i="10" s="1" a="1"/>
  <c r="E59" i="10" s="1"/>
  <c r="G348" i="17" a="1"/>
  <c r="G348" i="17" s="1"/>
  <c r="F59" i="10" s="1" a="1"/>
  <c r="F59" i="10" s="1"/>
  <c r="M348" i="17"/>
  <c r="Y59" i="10" a="1"/>
  <c r="Y59" i="10" s="1"/>
  <c r="G349" i="17" a="1"/>
  <c r="G349" i="17" s="1"/>
  <c r="H59" i="10" s="1" a="1"/>
  <c r="H59" i="10" s="1"/>
  <c r="G350" i="17" a="1"/>
  <c r="G350" i="17" s="1"/>
  <c r="J59" i="10" s="1" a="1"/>
  <c r="J59" i="10" s="1"/>
  <c r="G351" i="17" a="1"/>
  <c r="G351" i="17" s="1"/>
  <c r="L59" i="10" s="1" a="1"/>
  <c r="L59" i="10" s="1"/>
  <c r="G352" i="17" a="1"/>
  <c r="G352" i="17" s="1"/>
  <c r="N59" i="10" s="1" a="1"/>
  <c r="N59" i="10" s="1"/>
  <c r="G353" i="17" a="1"/>
  <c r="G353" i="17" s="1"/>
  <c r="P59" i="10" s="1" a="1"/>
  <c r="P59" i="10" s="1"/>
  <c r="B354" i="17"/>
  <c r="B355" i="17" s="1"/>
  <c r="B356" i="17" s="1"/>
  <c r="B357" i="17" s="1"/>
  <c r="B358" i="17" s="1"/>
  <c r="B359" i="17" s="1"/>
  <c r="C354" i="17"/>
  <c r="B60" i="10" s="1" a="1"/>
  <c r="B60" i="10" s="1"/>
  <c r="F354" i="17"/>
  <c r="E60" i="10" s="1" a="1"/>
  <c r="E60" i="10" s="1"/>
  <c r="G354" i="17" a="1"/>
  <c r="G354" i="17" s="1"/>
  <c r="F60" i="10" s="1" a="1"/>
  <c r="F60" i="10" s="1"/>
  <c r="M354" i="17"/>
  <c r="G355" i="17" a="1"/>
  <c r="G355" i="17" s="1"/>
  <c r="H60" i="10" s="1" a="1"/>
  <c r="H60" i="10" s="1"/>
  <c r="G356" i="17" a="1"/>
  <c r="G356" i="17" s="1"/>
  <c r="J60" i="10" s="1" a="1"/>
  <c r="J60" i="10" s="1"/>
  <c r="G357" i="17" a="1"/>
  <c r="G357" i="17" s="1"/>
  <c r="L60" i="10" s="1" a="1"/>
  <c r="L60" i="10" s="1"/>
  <c r="G358" i="17" a="1"/>
  <c r="G358" i="17" s="1"/>
  <c r="N60" i="10" s="1" a="1"/>
  <c r="N60" i="10" s="1"/>
  <c r="G359" i="17" a="1"/>
  <c r="G359" i="17" s="1"/>
  <c r="P60" i="10" s="1" a="1"/>
  <c r="P60" i="10" s="1"/>
  <c r="B360" i="17"/>
  <c r="B361" i="17" s="1"/>
  <c r="B362" i="17" s="1"/>
  <c r="B363" i="17" s="1"/>
  <c r="B364" i="17" s="1"/>
  <c r="B365" i="17" s="1"/>
  <c r="C360" i="17"/>
  <c r="B61" i="10" s="1" a="1"/>
  <c r="B61" i="10" s="1"/>
  <c r="F360" i="17"/>
  <c r="E61" i="10" s="1" a="1"/>
  <c r="E61" i="10" s="1"/>
  <c r="G360" i="17" a="1"/>
  <c r="G360" i="17" s="1"/>
  <c r="F61" i="10" s="1" a="1"/>
  <c r="F61" i="10" s="1"/>
  <c r="M360" i="17"/>
  <c r="Y61" i="10" a="1"/>
  <c r="Y61" i="10" s="1"/>
  <c r="G361" i="17" a="1"/>
  <c r="G361" i="17" s="1"/>
  <c r="H61" i="10" s="1" a="1"/>
  <c r="H61" i="10" s="1"/>
  <c r="G362" i="17" a="1"/>
  <c r="G362" i="17" s="1"/>
  <c r="J61" i="10" s="1" a="1"/>
  <c r="J61" i="10" s="1"/>
  <c r="G363" i="17" a="1"/>
  <c r="G363" i="17" s="1"/>
  <c r="L61" i="10" s="1" a="1"/>
  <c r="L61" i="10" s="1"/>
  <c r="G364" i="17" a="1"/>
  <c r="G364" i="17" s="1"/>
  <c r="N61" i="10" s="1" a="1"/>
  <c r="N61" i="10" s="1"/>
  <c r="G365" i="17" a="1"/>
  <c r="G365" i="17" s="1"/>
  <c r="P61" i="10" s="1" a="1"/>
  <c r="P61" i="10" s="1"/>
  <c r="B366" i="17"/>
  <c r="B367" i="17" s="1"/>
  <c r="B368" i="17" s="1"/>
  <c r="B369" i="17" s="1"/>
  <c r="B370" i="17" s="1"/>
  <c r="B371" i="17" s="1"/>
  <c r="C366" i="17"/>
  <c r="B62" i="10" s="1" a="1"/>
  <c r="B62" i="10" s="1"/>
  <c r="F366" i="17"/>
  <c r="E62" i="10" s="1" a="1"/>
  <c r="E62" i="10" s="1"/>
  <c r="G366" i="17" a="1"/>
  <c r="G366" i="17" s="1"/>
  <c r="F62" i="10" s="1" a="1"/>
  <c r="F62" i="10" s="1"/>
  <c r="M366" i="17"/>
  <c r="G367" i="17" a="1"/>
  <c r="G367" i="17" s="1"/>
  <c r="H62" i="10" s="1" a="1"/>
  <c r="H62" i="10" s="1"/>
  <c r="G368" i="17" a="1"/>
  <c r="G368" i="17" s="1"/>
  <c r="J62" i="10" s="1" a="1"/>
  <c r="J62" i="10" s="1"/>
  <c r="G369" i="17" a="1"/>
  <c r="G369" i="17" s="1"/>
  <c r="L62" i="10" s="1" a="1"/>
  <c r="L62" i="10" s="1"/>
  <c r="G370" i="17" a="1"/>
  <c r="G370" i="17" s="1"/>
  <c r="N62" i="10" s="1" a="1"/>
  <c r="N62" i="10" s="1"/>
  <c r="G371" i="17" a="1"/>
  <c r="G371" i="17" s="1"/>
  <c r="P62" i="10" s="1" a="1"/>
  <c r="P62" i="10" s="1"/>
  <c r="B372" i="17"/>
  <c r="B373" i="17" s="1"/>
  <c r="B374" i="17" s="1"/>
  <c r="B375" i="17" s="1"/>
  <c r="B376" i="17" s="1"/>
  <c r="B377" i="17" s="1"/>
  <c r="C372" i="17"/>
  <c r="B63" i="10" s="1" a="1"/>
  <c r="B63" i="10" s="1"/>
  <c r="F372" i="17"/>
  <c r="E63" i="10" s="1" a="1"/>
  <c r="E63" i="10" s="1"/>
  <c r="G372" i="17" a="1"/>
  <c r="G372" i="17" s="1"/>
  <c r="F63" i="10" s="1" a="1"/>
  <c r="F63" i="10" s="1"/>
  <c r="M372" i="17"/>
  <c r="Y63" i="10" a="1"/>
  <c r="Y63" i="10" s="1"/>
  <c r="G373" i="17" a="1"/>
  <c r="G373" i="17" s="1"/>
  <c r="H63" i="10" s="1" a="1"/>
  <c r="H63" i="10" s="1"/>
  <c r="G374" i="17" a="1"/>
  <c r="G374" i="17" s="1"/>
  <c r="J63" i="10" s="1" a="1"/>
  <c r="J63" i="10" s="1"/>
  <c r="G375" i="17" a="1"/>
  <c r="G375" i="17" s="1"/>
  <c r="L63" i="10" s="1" a="1"/>
  <c r="L63" i="10" s="1"/>
  <c r="G376" i="17" a="1"/>
  <c r="G376" i="17" s="1"/>
  <c r="N63" i="10" s="1" a="1"/>
  <c r="N63" i="10" s="1"/>
  <c r="G377" i="17" a="1"/>
  <c r="G377" i="17" s="1"/>
  <c r="P63" i="10" s="1" a="1"/>
  <c r="P63" i="10" s="1"/>
  <c r="B378" i="17"/>
  <c r="B379" i="17" s="1"/>
  <c r="B380" i="17" s="1"/>
  <c r="B381" i="17" s="1"/>
  <c r="B382" i="17" s="1"/>
  <c r="B383" i="17" s="1"/>
  <c r="C378" i="17"/>
  <c r="B64" i="10" s="1" a="1"/>
  <c r="B64" i="10" s="1"/>
  <c r="F378" i="17"/>
  <c r="E64" i="10" s="1" a="1"/>
  <c r="E64" i="10" s="1"/>
  <c r="G378" i="17" a="1"/>
  <c r="G378" i="17" s="1"/>
  <c r="F64" i="10" s="1" a="1"/>
  <c r="F64" i="10" s="1"/>
  <c r="M378" i="17"/>
  <c r="G379" i="17" a="1"/>
  <c r="G379" i="17" s="1"/>
  <c r="H64" i="10" s="1" a="1"/>
  <c r="H64" i="10" s="1"/>
  <c r="G380" i="17" a="1"/>
  <c r="G380" i="17" s="1"/>
  <c r="J64" i="10" s="1" a="1"/>
  <c r="J64" i="10" s="1"/>
  <c r="G381" i="17" a="1"/>
  <c r="G381" i="17" s="1"/>
  <c r="L64" i="10" s="1" a="1"/>
  <c r="L64" i="10" s="1"/>
  <c r="G382" i="17" a="1"/>
  <c r="G382" i="17" s="1"/>
  <c r="N64" i="10" s="1" a="1"/>
  <c r="N64" i="10" s="1"/>
  <c r="G383" i="17" a="1"/>
  <c r="G383" i="17" s="1"/>
  <c r="P64" i="10" s="1" a="1"/>
  <c r="P64" i="10" s="1"/>
  <c r="B384" i="17"/>
  <c r="B385" i="17" s="1"/>
  <c r="B386" i="17" s="1"/>
  <c r="B387" i="17" s="1"/>
  <c r="B388" i="17" s="1"/>
  <c r="B389" i="17" s="1"/>
  <c r="C384" i="17"/>
  <c r="B65" i="10" s="1" a="1"/>
  <c r="B65" i="10" s="1"/>
  <c r="F384" i="17"/>
  <c r="E65" i="10" s="1" a="1"/>
  <c r="E65" i="10" s="1"/>
  <c r="G384" i="17" a="1"/>
  <c r="G384" i="17" s="1"/>
  <c r="F65" i="10" s="1" a="1"/>
  <c r="F65" i="10" s="1"/>
  <c r="M384" i="17"/>
  <c r="Y65" i="10" a="1"/>
  <c r="Y65" i="10" s="1"/>
  <c r="G385" i="17" a="1"/>
  <c r="G385" i="17" s="1"/>
  <c r="H65" i="10" s="1" a="1"/>
  <c r="H65" i="10" s="1"/>
  <c r="G386" i="17" a="1"/>
  <c r="G386" i="17" s="1"/>
  <c r="J65" i="10" s="1" a="1"/>
  <c r="J65" i="10" s="1"/>
  <c r="G387" i="17" a="1"/>
  <c r="G387" i="17" s="1"/>
  <c r="L65" i="10" s="1" a="1"/>
  <c r="L65" i="10" s="1"/>
  <c r="G388" i="17" a="1"/>
  <c r="G388" i="17" s="1"/>
  <c r="N65" i="10" s="1" a="1"/>
  <c r="N65" i="10" s="1"/>
  <c r="G389" i="17" a="1"/>
  <c r="G389" i="17" s="1"/>
  <c r="P65" i="10" s="1" a="1"/>
  <c r="P65" i="10" s="1"/>
  <c r="B390" i="17"/>
  <c r="B391" i="17" s="1"/>
  <c r="B392" i="17" s="1"/>
  <c r="B393" i="17" s="1"/>
  <c r="B394" i="17" s="1"/>
  <c r="B395" i="17" s="1"/>
  <c r="C390" i="17"/>
  <c r="B66" i="10" s="1" a="1"/>
  <c r="B66" i="10" s="1"/>
  <c r="F390" i="17"/>
  <c r="E66" i="10" s="1" a="1"/>
  <c r="E66" i="10" s="1"/>
  <c r="G390" i="17" a="1"/>
  <c r="G390" i="17" s="1"/>
  <c r="F66" i="10" s="1" a="1"/>
  <c r="F66" i="10" s="1"/>
  <c r="M390" i="17"/>
  <c r="Y66" i="10" a="1"/>
  <c r="Y66" i="10" s="1"/>
  <c r="G391" i="17" a="1"/>
  <c r="G391" i="17" s="1"/>
  <c r="H66" i="10" s="1" a="1"/>
  <c r="H66" i="10" s="1"/>
  <c r="G392" i="17" a="1"/>
  <c r="G392" i="17" s="1"/>
  <c r="J66" i="10" s="1" a="1"/>
  <c r="J66" i="10" s="1"/>
  <c r="G393" i="17" a="1"/>
  <c r="G393" i="17" s="1"/>
  <c r="L66" i="10" s="1" a="1"/>
  <c r="L66" i="10" s="1"/>
  <c r="G394" i="17" a="1"/>
  <c r="G394" i="17" s="1"/>
  <c r="N66" i="10" s="1" a="1"/>
  <c r="N66" i="10" s="1"/>
  <c r="G395" i="17" a="1"/>
  <c r="G395" i="17" s="1"/>
  <c r="P66" i="10" s="1" a="1"/>
  <c r="P66" i="10" s="1"/>
  <c r="B396" i="17"/>
  <c r="B397" i="17" s="1"/>
  <c r="B398" i="17" s="1"/>
  <c r="B399" i="17" s="1"/>
  <c r="B400" i="17" s="1"/>
  <c r="B401" i="17" s="1"/>
  <c r="C396" i="17"/>
  <c r="B67" i="10" s="1" a="1"/>
  <c r="B67" i="10" s="1"/>
  <c r="F396" i="17"/>
  <c r="E67" i="10" s="1" a="1"/>
  <c r="E67" i="10" s="1"/>
  <c r="G396" i="17" a="1"/>
  <c r="G396" i="17" s="1"/>
  <c r="F67" i="10" s="1" a="1"/>
  <c r="F67" i="10" s="1"/>
  <c r="M396" i="17"/>
  <c r="Y67" i="10" a="1"/>
  <c r="Y67" i="10" s="1"/>
  <c r="G397" i="17" a="1"/>
  <c r="G397" i="17" s="1"/>
  <c r="H67" i="10" s="1" a="1"/>
  <c r="H67" i="10" s="1"/>
  <c r="G398" i="17" a="1"/>
  <c r="G398" i="17" s="1"/>
  <c r="J67" i="10" s="1" a="1"/>
  <c r="J67" i="10" s="1"/>
  <c r="G399" i="17" a="1"/>
  <c r="G399" i="17" s="1"/>
  <c r="L67" i="10" s="1" a="1"/>
  <c r="L67" i="10" s="1"/>
  <c r="G400" i="17" a="1"/>
  <c r="G400" i="17" s="1"/>
  <c r="N67" i="10" s="1" a="1"/>
  <c r="N67" i="10" s="1"/>
  <c r="G401" i="17" a="1"/>
  <c r="G401" i="17" s="1"/>
  <c r="P67" i="10" s="1" a="1"/>
  <c r="P67" i="10" s="1"/>
  <c r="B402" i="17"/>
  <c r="B403" i="17" s="1"/>
  <c r="B404" i="17" s="1"/>
  <c r="B405" i="17" s="1"/>
  <c r="B406" i="17" s="1"/>
  <c r="B407" i="17" s="1"/>
  <c r="C402" i="17"/>
  <c r="B68" i="10" s="1" a="1"/>
  <c r="B68" i="10" s="1"/>
  <c r="F402" i="17"/>
  <c r="E68" i="10" s="1" a="1"/>
  <c r="E68" i="10" s="1"/>
  <c r="G402" i="17" a="1"/>
  <c r="G402" i="17" s="1"/>
  <c r="F68" i="10" s="1" a="1"/>
  <c r="F68" i="10" s="1"/>
  <c r="M402" i="17"/>
  <c r="G403" i="17" a="1"/>
  <c r="G403" i="17" s="1"/>
  <c r="H68" i="10" s="1" a="1"/>
  <c r="H68" i="10" s="1"/>
  <c r="G404" i="17" a="1"/>
  <c r="G404" i="17" s="1"/>
  <c r="J68" i="10" s="1" a="1"/>
  <c r="J68" i="10" s="1"/>
  <c r="G405" i="17" a="1"/>
  <c r="G405" i="17" s="1"/>
  <c r="L68" i="10" s="1" a="1"/>
  <c r="L68" i="10" s="1"/>
  <c r="G406" i="17" a="1"/>
  <c r="G406" i="17" s="1"/>
  <c r="N68" i="10" s="1" a="1"/>
  <c r="N68" i="10" s="1"/>
  <c r="G407" i="17" a="1"/>
  <c r="G407" i="17" s="1"/>
  <c r="P68" i="10" s="1" a="1"/>
  <c r="P68" i="10" s="1"/>
  <c r="B408" i="17"/>
  <c r="B409" i="17" s="1"/>
  <c r="B410" i="17" s="1"/>
  <c r="B411" i="17" s="1"/>
  <c r="B412" i="17" s="1"/>
  <c r="B413" i="17" s="1"/>
  <c r="C408" i="17"/>
  <c r="B69" i="10" s="1" a="1"/>
  <c r="B69" i="10" s="1"/>
  <c r="F408" i="17"/>
  <c r="E69" i="10" s="1" a="1"/>
  <c r="E69" i="10" s="1"/>
  <c r="G408" i="17" a="1"/>
  <c r="G408" i="17" s="1"/>
  <c r="F69" i="10" s="1" a="1"/>
  <c r="F69" i="10" s="1"/>
  <c r="M408" i="17"/>
  <c r="Y69" i="10" a="1"/>
  <c r="Y69" i="10" s="1"/>
  <c r="G409" i="17" a="1"/>
  <c r="G409" i="17" s="1"/>
  <c r="H69" i="10" s="1" a="1"/>
  <c r="H69" i="10" s="1"/>
  <c r="G410" i="17" a="1"/>
  <c r="G410" i="17" s="1"/>
  <c r="J69" i="10" s="1" a="1"/>
  <c r="J69" i="10" s="1"/>
  <c r="G411" i="17" a="1"/>
  <c r="G411" i="17" s="1"/>
  <c r="L69" i="10" s="1" a="1"/>
  <c r="L69" i="10" s="1"/>
  <c r="G412" i="17" a="1"/>
  <c r="G412" i="17" s="1"/>
  <c r="N69" i="10" s="1" a="1"/>
  <c r="N69" i="10" s="1"/>
  <c r="G413" i="17" a="1"/>
  <c r="G413" i="17" s="1"/>
  <c r="P69" i="10" s="1" a="1"/>
  <c r="P69" i="10" s="1"/>
  <c r="B414" i="17"/>
  <c r="B415" i="17" s="1"/>
  <c r="B416" i="17" s="1"/>
  <c r="B417" i="17" s="1"/>
  <c r="B418" i="17" s="1"/>
  <c r="B419" i="17" s="1"/>
  <c r="C414" i="17"/>
  <c r="B70" i="10" s="1" a="1"/>
  <c r="B70" i="10" s="1"/>
  <c r="F414" i="17"/>
  <c r="E70" i="10" s="1" a="1"/>
  <c r="E70" i="10" s="1"/>
  <c r="G414" i="17" a="1"/>
  <c r="G414" i="17" s="1"/>
  <c r="F70" i="10" s="1" a="1"/>
  <c r="F70" i="10" s="1"/>
  <c r="M414" i="17"/>
  <c r="G415" i="17" a="1"/>
  <c r="G415" i="17" s="1"/>
  <c r="H70" i="10" s="1" a="1"/>
  <c r="H70" i="10" s="1"/>
  <c r="G416" i="17" a="1"/>
  <c r="G416" i="17" s="1"/>
  <c r="J70" i="10" s="1" a="1"/>
  <c r="J70" i="10" s="1"/>
  <c r="G417" i="17" a="1"/>
  <c r="G417" i="17" s="1"/>
  <c r="L70" i="10" s="1" a="1"/>
  <c r="L70" i="10" s="1"/>
  <c r="G418" i="17" a="1"/>
  <c r="G418" i="17" s="1"/>
  <c r="N70" i="10" s="1" a="1"/>
  <c r="N70" i="10" s="1"/>
  <c r="G419" i="17" a="1"/>
  <c r="G419" i="17" s="1"/>
  <c r="P70" i="10" s="1" a="1"/>
  <c r="P70" i="10" s="1"/>
  <c r="B420" i="17"/>
  <c r="B421" i="17" s="1"/>
  <c r="B422" i="17" s="1"/>
  <c r="B423" i="17" s="1"/>
  <c r="B424" i="17" s="1"/>
  <c r="B425" i="17" s="1"/>
  <c r="C420" i="17"/>
  <c r="B71" i="10" s="1" a="1"/>
  <c r="B71" i="10" s="1"/>
  <c r="F420" i="17"/>
  <c r="E71" i="10" s="1" a="1"/>
  <c r="E71" i="10" s="1"/>
  <c r="G420" i="17" a="1"/>
  <c r="G420" i="17" s="1"/>
  <c r="F71" i="10" s="1" a="1"/>
  <c r="F71" i="10" s="1"/>
  <c r="M420" i="17"/>
  <c r="Y71" i="10" a="1"/>
  <c r="Y71" i="10" s="1"/>
  <c r="G421" i="17" a="1"/>
  <c r="G421" i="17" s="1"/>
  <c r="H71" i="10" s="1" a="1"/>
  <c r="H71" i="10" s="1"/>
  <c r="G422" i="17" a="1"/>
  <c r="G422" i="17" s="1"/>
  <c r="J71" i="10" s="1" a="1"/>
  <c r="J71" i="10" s="1"/>
  <c r="G423" i="17" a="1"/>
  <c r="G423" i="17" s="1"/>
  <c r="L71" i="10" s="1" a="1"/>
  <c r="L71" i="10" s="1"/>
  <c r="G424" i="17" a="1"/>
  <c r="G424" i="17" s="1"/>
  <c r="N71" i="10" s="1" a="1"/>
  <c r="N71" i="10" s="1"/>
  <c r="G425" i="17" a="1"/>
  <c r="G425" i="17" s="1"/>
  <c r="P71" i="10" s="1" a="1"/>
  <c r="P71" i="10" s="1"/>
  <c r="B426" i="17"/>
  <c r="B427" i="17" s="1"/>
  <c r="B428" i="17" s="1"/>
  <c r="B429" i="17" s="1"/>
  <c r="B430" i="17" s="1"/>
  <c r="B431" i="17" s="1"/>
  <c r="C426" i="17"/>
  <c r="B72" i="10" s="1" a="1"/>
  <c r="B72" i="10" s="1"/>
  <c r="F426" i="17"/>
  <c r="E72" i="10" s="1" a="1"/>
  <c r="E72" i="10" s="1"/>
  <c r="G426" i="17" a="1"/>
  <c r="G426" i="17" s="1"/>
  <c r="F72" i="10" s="1" a="1"/>
  <c r="F72" i="10" s="1"/>
  <c r="M426" i="17"/>
  <c r="G427" i="17" a="1"/>
  <c r="G427" i="17" s="1"/>
  <c r="H72" i="10" s="1" a="1"/>
  <c r="H72" i="10" s="1"/>
  <c r="G428" i="17" a="1"/>
  <c r="G428" i="17" s="1"/>
  <c r="J72" i="10" s="1" a="1"/>
  <c r="J72" i="10" s="1"/>
  <c r="G429" i="17" a="1"/>
  <c r="G429" i="17" s="1"/>
  <c r="L72" i="10" s="1" a="1"/>
  <c r="L72" i="10" s="1"/>
  <c r="G430" i="17" a="1"/>
  <c r="G430" i="17" s="1"/>
  <c r="N72" i="10" s="1" a="1"/>
  <c r="N72" i="10" s="1"/>
  <c r="G431" i="17" a="1"/>
  <c r="G431" i="17" s="1"/>
  <c r="P72" i="10" s="1" a="1"/>
  <c r="P72" i="10" s="1"/>
  <c r="B432" i="17"/>
  <c r="B433" i="17" s="1"/>
  <c r="B434" i="17" s="1"/>
  <c r="B435" i="17" s="1"/>
  <c r="B436" i="17" s="1"/>
  <c r="B437" i="17" s="1"/>
  <c r="C432" i="17"/>
  <c r="F432" i="17"/>
  <c r="E73" i="10" s="1" a="1"/>
  <c r="E73" i="10" s="1"/>
  <c r="G432" i="17" a="1"/>
  <c r="G432" i="17" s="1"/>
  <c r="F73" i="10" s="1" a="1"/>
  <c r="F73" i="10" s="1"/>
  <c r="M432" i="17"/>
  <c r="Y73" i="10" a="1"/>
  <c r="Y73" i="10" s="1"/>
  <c r="G433" i="17" a="1"/>
  <c r="G433" i="17" s="1"/>
  <c r="H73" i="10" s="1" a="1"/>
  <c r="H73" i="10" s="1"/>
  <c r="G434" i="17" a="1"/>
  <c r="G434" i="17" s="1"/>
  <c r="J73" i="10" s="1" a="1"/>
  <c r="J73" i="10" s="1"/>
  <c r="G435" i="17" a="1"/>
  <c r="G435" i="17" s="1"/>
  <c r="L73" i="10" s="1" a="1"/>
  <c r="L73" i="10" s="1"/>
  <c r="G436" i="17" a="1"/>
  <c r="G436" i="17" s="1"/>
  <c r="N73" i="10" s="1" a="1"/>
  <c r="N73" i="10" s="1"/>
  <c r="G437" i="17" a="1"/>
  <c r="G437" i="17" s="1"/>
  <c r="P73" i="10" s="1" a="1"/>
  <c r="P73" i="10" s="1"/>
  <c r="B438" i="17"/>
  <c r="B439" i="17" s="1"/>
  <c r="B440" i="17" s="1"/>
  <c r="B441" i="17" s="1"/>
  <c r="B442" i="17" s="1"/>
  <c r="B443" i="17" s="1"/>
  <c r="C438" i="17"/>
  <c r="B74" i="10" s="1" a="1"/>
  <c r="B74" i="10" s="1"/>
  <c r="F438" i="17"/>
  <c r="E74" i="10" s="1" a="1"/>
  <c r="E74" i="10" s="1"/>
  <c r="G438" i="17" a="1"/>
  <c r="G438" i="17" s="1"/>
  <c r="F74" i="10" s="1" a="1"/>
  <c r="F74" i="10" s="1"/>
  <c r="M438" i="17"/>
  <c r="G439" i="17" a="1"/>
  <c r="G439" i="17" s="1"/>
  <c r="H74" i="10" s="1" a="1"/>
  <c r="H74" i="10" s="1"/>
  <c r="G440" i="17" a="1"/>
  <c r="G440" i="17" s="1"/>
  <c r="J74" i="10" s="1" a="1"/>
  <c r="J74" i="10" s="1"/>
  <c r="G441" i="17" a="1"/>
  <c r="G441" i="17" s="1"/>
  <c r="L74" i="10" s="1" a="1"/>
  <c r="L74" i="10" s="1"/>
  <c r="G442" i="17" a="1"/>
  <c r="G442" i="17" s="1"/>
  <c r="N74" i="10" s="1" a="1"/>
  <c r="N74" i="10" s="1"/>
  <c r="G443" i="17" a="1"/>
  <c r="G443" i="17" s="1"/>
  <c r="P74" i="10" s="1" a="1"/>
  <c r="P74" i="10" s="1"/>
  <c r="B444" i="17"/>
  <c r="B445" i="17" s="1"/>
  <c r="B446" i="17" s="1"/>
  <c r="B447" i="17" s="1"/>
  <c r="B448" i="17" s="1"/>
  <c r="B449" i="17" s="1"/>
  <c r="C444" i="17"/>
  <c r="B75" i="10" s="1" a="1"/>
  <c r="B75" i="10" s="1"/>
  <c r="F444" i="17"/>
  <c r="E75" i="10" s="1" a="1"/>
  <c r="E75" i="10" s="1"/>
  <c r="G444" i="17" a="1"/>
  <c r="G444" i="17" s="1"/>
  <c r="F75" i="10" s="1" a="1"/>
  <c r="F75" i="10" s="1"/>
  <c r="M444" i="17"/>
  <c r="Y75" i="10" a="1"/>
  <c r="Y75" i="10" s="1"/>
  <c r="G445" i="17" a="1"/>
  <c r="G445" i="17" s="1"/>
  <c r="H75" i="10" s="1" a="1"/>
  <c r="H75" i="10" s="1"/>
  <c r="G446" i="17" a="1"/>
  <c r="G446" i="17" s="1"/>
  <c r="J75" i="10" s="1" a="1"/>
  <c r="J75" i="10" s="1"/>
  <c r="G447" i="17" a="1"/>
  <c r="G447" i="17" s="1"/>
  <c r="L75" i="10" s="1" a="1"/>
  <c r="L75" i="10" s="1"/>
  <c r="G448" i="17" a="1"/>
  <c r="G448" i="17" s="1"/>
  <c r="N75" i="10" s="1" a="1"/>
  <c r="N75" i="10" s="1"/>
  <c r="G449" i="17" a="1"/>
  <c r="G449" i="17" s="1"/>
  <c r="P75" i="10" s="1" a="1"/>
  <c r="P75" i="10" s="1"/>
  <c r="B450" i="17"/>
  <c r="B451" i="17" s="1"/>
  <c r="B452" i="17" s="1"/>
  <c r="B453" i="17" s="1"/>
  <c r="B454" i="17" s="1"/>
  <c r="B455" i="17" s="1"/>
  <c r="C450" i="17"/>
  <c r="B76" i="10" s="1" a="1"/>
  <c r="B76" i="10" s="1"/>
  <c r="F450" i="17"/>
  <c r="E76" i="10" s="1" a="1"/>
  <c r="E76" i="10" s="1"/>
  <c r="G450" i="17" a="1"/>
  <c r="G450" i="17" s="1"/>
  <c r="F76" i="10" s="1" a="1"/>
  <c r="F76" i="10" s="1"/>
  <c r="M450" i="17"/>
  <c r="G451" i="17" a="1"/>
  <c r="G451" i="17" s="1"/>
  <c r="H76" i="10" s="1" a="1"/>
  <c r="H76" i="10" s="1"/>
  <c r="G452" i="17" a="1"/>
  <c r="G452" i="17" s="1"/>
  <c r="J76" i="10" s="1" a="1"/>
  <c r="J76" i="10" s="1"/>
  <c r="G453" i="17" a="1"/>
  <c r="G453" i="17" s="1"/>
  <c r="L76" i="10" s="1" a="1"/>
  <c r="L76" i="10" s="1"/>
  <c r="G454" i="17" a="1"/>
  <c r="G454" i="17" s="1"/>
  <c r="N76" i="10" s="1" a="1"/>
  <c r="N76" i="10" s="1"/>
  <c r="G455" i="17" a="1"/>
  <c r="G455" i="17" s="1"/>
  <c r="P76" i="10" s="1" a="1"/>
  <c r="P76" i="10" s="1"/>
  <c r="B456" i="17"/>
  <c r="B457" i="17" s="1"/>
  <c r="B458" i="17" s="1"/>
  <c r="B459" i="17" s="1"/>
  <c r="B460" i="17" s="1"/>
  <c r="B461" i="17" s="1"/>
  <c r="C456" i="17"/>
  <c r="F456" i="17"/>
  <c r="E77" i="10" s="1" a="1"/>
  <c r="E77" i="10" s="1"/>
  <c r="G456" i="17" a="1"/>
  <c r="G456" i="17" s="1"/>
  <c r="F77" i="10" s="1" a="1"/>
  <c r="F77" i="10" s="1"/>
  <c r="M456" i="17"/>
  <c r="Y77" i="10" a="1"/>
  <c r="Y77" i="10" s="1"/>
  <c r="G457" i="17" a="1"/>
  <c r="G457" i="17" s="1"/>
  <c r="H77" i="10" s="1" a="1"/>
  <c r="H77" i="10" s="1"/>
  <c r="G458" i="17" a="1"/>
  <c r="G458" i="17" s="1"/>
  <c r="J77" i="10" s="1" a="1"/>
  <c r="J77" i="10" s="1"/>
  <c r="G459" i="17" a="1"/>
  <c r="G459" i="17" s="1"/>
  <c r="L77" i="10" s="1" a="1"/>
  <c r="L77" i="10" s="1"/>
  <c r="G460" i="17" a="1"/>
  <c r="G460" i="17" s="1"/>
  <c r="N77" i="10" s="1" a="1"/>
  <c r="N77" i="10" s="1"/>
  <c r="G461" i="17" a="1"/>
  <c r="G461" i="17" s="1"/>
  <c r="P77" i="10" s="1" a="1"/>
  <c r="P77" i="10" s="1"/>
  <c r="B462" i="17"/>
  <c r="B463" i="17" s="1"/>
  <c r="B464" i="17" s="1"/>
  <c r="B465" i="17" s="1"/>
  <c r="B466" i="17" s="1"/>
  <c r="B467" i="17" s="1"/>
  <c r="C462" i="17"/>
  <c r="F462" i="17"/>
  <c r="E78" i="10" s="1" a="1"/>
  <c r="E78" i="10" s="1"/>
  <c r="G462" i="17" a="1"/>
  <c r="G462" i="17" s="1"/>
  <c r="F78" i="10" s="1" a="1"/>
  <c r="F78" i="10" s="1"/>
  <c r="M462" i="17"/>
  <c r="G463" i="17" a="1"/>
  <c r="G463" i="17" s="1"/>
  <c r="H78" i="10" s="1" a="1"/>
  <c r="H78" i="10" s="1"/>
  <c r="G464" i="17" a="1"/>
  <c r="G464" i="17" s="1"/>
  <c r="J78" i="10" s="1" a="1"/>
  <c r="J78" i="10" s="1"/>
  <c r="G465" i="17" a="1"/>
  <c r="G465" i="17" s="1"/>
  <c r="L78" i="10" s="1" a="1"/>
  <c r="L78" i="10" s="1"/>
  <c r="G466" i="17" a="1"/>
  <c r="G466" i="17" s="1"/>
  <c r="N78" i="10" s="1" a="1"/>
  <c r="N78" i="10" s="1"/>
  <c r="G467" i="17" a="1"/>
  <c r="G467" i="17" s="1"/>
  <c r="P78" i="10" s="1" a="1"/>
  <c r="P78" i="10" s="1"/>
  <c r="B468" i="17"/>
  <c r="B469" i="17" s="1"/>
  <c r="B470" i="17" s="1"/>
  <c r="B471" i="17" s="1"/>
  <c r="B472" i="17" s="1"/>
  <c r="B473" i="17" s="1"/>
  <c r="C468" i="17"/>
  <c r="B79" i="10" s="1" a="1"/>
  <c r="B79" i="10" s="1"/>
  <c r="F468" i="17"/>
  <c r="E79" i="10" s="1" a="1"/>
  <c r="E79" i="10" s="1"/>
  <c r="G468" i="17" a="1"/>
  <c r="G468" i="17" s="1"/>
  <c r="F79" i="10" s="1" a="1"/>
  <c r="F79" i="10" s="1"/>
  <c r="M468" i="17"/>
  <c r="Y79" i="10" a="1"/>
  <c r="Y79" i="10" s="1"/>
  <c r="G469" i="17" a="1"/>
  <c r="G469" i="17" s="1"/>
  <c r="H79" i="10" s="1" a="1"/>
  <c r="H79" i="10" s="1"/>
  <c r="G470" i="17" a="1"/>
  <c r="G470" i="17" s="1"/>
  <c r="J79" i="10" s="1" a="1"/>
  <c r="J79" i="10" s="1"/>
  <c r="G471" i="17" a="1"/>
  <c r="G471" i="17" s="1"/>
  <c r="L79" i="10" s="1" a="1"/>
  <c r="L79" i="10" s="1"/>
  <c r="G472" i="17" a="1"/>
  <c r="G472" i="17" s="1"/>
  <c r="N79" i="10" s="1" a="1"/>
  <c r="N79" i="10" s="1"/>
  <c r="G473" i="17" a="1"/>
  <c r="G473" i="17" s="1"/>
  <c r="P79" i="10" s="1" a="1"/>
  <c r="P79" i="10" s="1"/>
  <c r="B474" i="17"/>
  <c r="B475" i="17" s="1"/>
  <c r="B476" i="17" s="1"/>
  <c r="B477" i="17" s="1"/>
  <c r="B478" i="17" s="1"/>
  <c r="B479" i="17" s="1"/>
  <c r="C474" i="17"/>
  <c r="B80" i="10" s="1" a="1"/>
  <c r="B80" i="10" s="1"/>
  <c r="F474" i="17"/>
  <c r="E80" i="10" s="1" a="1"/>
  <c r="E80" i="10" s="1"/>
  <c r="G474" i="17" a="1"/>
  <c r="G474" i="17" s="1"/>
  <c r="F80" i="10" s="1" a="1"/>
  <c r="F80" i="10" s="1"/>
  <c r="M474" i="17"/>
  <c r="G475" i="17" a="1"/>
  <c r="G475" i="17" s="1"/>
  <c r="H80" i="10" s="1" a="1"/>
  <c r="H80" i="10" s="1"/>
  <c r="G476" i="17" a="1"/>
  <c r="G476" i="17" s="1"/>
  <c r="J80" i="10" s="1" a="1"/>
  <c r="J80" i="10" s="1"/>
  <c r="G477" i="17" a="1"/>
  <c r="G477" i="17" s="1"/>
  <c r="L80" i="10" s="1" a="1"/>
  <c r="L80" i="10" s="1"/>
  <c r="G478" i="17" a="1"/>
  <c r="G478" i="17" s="1"/>
  <c r="N80" i="10" s="1" a="1"/>
  <c r="N80" i="10" s="1"/>
  <c r="G479" i="17" a="1"/>
  <c r="G479" i="17" s="1"/>
  <c r="P80" i="10" s="1" a="1"/>
  <c r="P80" i="10" s="1"/>
  <c r="B480" i="17"/>
  <c r="B481" i="17" s="1"/>
  <c r="B482" i="17" s="1"/>
  <c r="B483" i="17" s="1"/>
  <c r="B484" i="17" s="1"/>
  <c r="B485" i="17" s="1"/>
  <c r="C480" i="17"/>
  <c r="B81" i="10" s="1" a="1"/>
  <c r="B81" i="10" s="1"/>
  <c r="F480" i="17"/>
  <c r="E81" i="10" s="1" a="1"/>
  <c r="E81" i="10" s="1"/>
  <c r="G480" i="17" a="1"/>
  <c r="G480" i="17" s="1"/>
  <c r="F81" i="10" s="1" a="1"/>
  <c r="F81" i="10" s="1"/>
  <c r="M480" i="17"/>
  <c r="Y81" i="10" a="1"/>
  <c r="Y81" i="10" s="1"/>
  <c r="G481" i="17" a="1"/>
  <c r="G481" i="17" s="1"/>
  <c r="H81" i="10" s="1" a="1"/>
  <c r="H81" i="10" s="1"/>
  <c r="G482" i="17" a="1"/>
  <c r="G482" i="17" s="1"/>
  <c r="J81" i="10" s="1" a="1"/>
  <c r="J81" i="10" s="1"/>
  <c r="G483" i="17" a="1"/>
  <c r="G483" i="17" s="1"/>
  <c r="L81" i="10" s="1" a="1"/>
  <c r="L81" i="10" s="1"/>
  <c r="G484" i="17" a="1"/>
  <c r="G484" i="17" s="1"/>
  <c r="N81" i="10" s="1" a="1"/>
  <c r="N81" i="10" s="1"/>
  <c r="G485" i="17" a="1"/>
  <c r="G485" i="17" s="1"/>
  <c r="P81" i="10" s="1" a="1"/>
  <c r="P81" i="10" s="1"/>
  <c r="B486" i="17"/>
  <c r="B487" i="17" s="1"/>
  <c r="B488" i="17" s="1"/>
  <c r="B489" i="17" s="1"/>
  <c r="B490" i="17" s="1"/>
  <c r="B491" i="17" s="1"/>
  <c r="C486" i="17"/>
  <c r="B82" i="10" s="1" a="1"/>
  <c r="B82" i="10" s="1"/>
  <c r="F486" i="17"/>
  <c r="E82" i="10" s="1" a="1"/>
  <c r="E82" i="10" s="1"/>
  <c r="G486" i="17" a="1"/>
  <c r="G486" i="17" s="1"/>
  <c r="F82" i="10" s="1" a="1"/>
  <c r="F82" i="10" s="1"/>
  <c r="M486" i="17"/>
  <c r="G487" i="17" a="1"/>
  <c r="G487" i="17" s="1"/>
  <c r="H82" i="10" s="1" a="1"/>
  <c r="H82" i="10" s="1"/>
  <c r="G488" i="17" a="1"/>
  <c r="G488" i="17" s="1"/>
  <c r="J82" i="10" s="1" a="1"/>
  <c r="J82" i="10" s="1"/>
  <c r="G489" i="17" a="1"/>
  <c r="G489" i="17" s="1"/>
  <c r="L82" i="10" s="1" a="1"/>
  <c r="L82" i="10" s="1"/>
  <c r="G490" i="17" a="1"/>
  <c r="G490" i="17" s="1"/>
  <c r="N82" i="10" s="1" a="1"/>
  <c r="N82" i="10" s="1"/>
  <c r="G491" i="17" a="1"/>
  <c r="G491" i="17" s="1"/>
  <c r="P82" i="10" s="1" a="1"/>
  <c r="P82" i="10" s="1"/>
  <c r="B492" i="17"/>
  <c r="B493" i="17" s="1"/>
  <c r="B494" i="17" s="1"/>
  <c r="B495" i="17" s="1"/>
  <c r="B496" i="17" s="1"/>
  <c r="B497" i="17" s="1"/>
  <c r="C492" i="17"/>
  <c r="F492" i="17"/>
  <c r="E83" i="10" s="1" a="1"/>
  <c r="E83" i="10" s="1"/>
  <c r="G492" i="17" a="1"/>
  <c r="G492" i="17" s="1"/>
  <c r="F83" i="10" s="1" a="1"/>
  <c r="F83" i="10" s="1"/>
  <c r="M492" i="17"/>
  <c r="Y83" i="10" a="1"/>
  <c r="Y83" i="10" s="1"/>
  <c r="G493" i="17" a="1"/>
  <c r="G493" i="17" s="1"/>
  <c r="H83" i="10" s="1" a="1"/>
  <c r="H83" i="10" s="1"/>
  <c r="G494" i="17" a="1"/>
  <c r="G494" i="17" s="1"/>
  <c r="J83" i="10" s="1" a="1"/>
  <c r="J83" i="10" s="1"/>
  <c r="G495" i="17" a="1"/>
  <c r="G495" i="17" s="1"/>
  <c r="L83" i="10" s="1" a="1"/>
  <c r="L83" i="10" s="1"/>
  <c r="G496" i="17" a="1"/>
  <c r="G496" i="17" s="1"/>
  <c r="N83" i="10" s="1" a="1"/>
  <c r="N83" i="10" s="1"/>
  <c r="G497" i="17" a="1"/>
  <c r="G497" i="17" s="1"/>
  <c r="P83" i="10" s="1" a="1"/>
  <c r="P83" i="10" s="1"/>
  <c r="B498" i="17"/>
  <c r="B499" i="17" s="1"/>
  <c r="B500" i="17" s="1"/>
  <c r="B501" i="17" s="1"/>
  <c r="B502" i="17" s="1"/>
  <c r="B503" i="17" s="1"/>
  <c r="C498" i="17"/>
  <c r="B84" i="10" s="1" a="1"/>
  <c r="B84" i="10" s="1"/>
  <c r="F498" i="17"/>
  <c r="E84" i="10" s="1" a="1"/>
  <c r="E84" i="10" s="1"/>
  <c r="G498" i="17" a="1"/>
  <c r="G498" i="17" s="1"/>
  <c r="F84" i="10" s="1" a="1"/>
  <c r="F84" i="10" s="1"/>
  <c r="M498" i="17"/>
  <c r="G499" i="17" a="1"/>
  <c r="G499" i="17" s="1"/>
  <c r="H84" i="10" s="1" a="1"/>
  <c r="H84" i="10" s="1"/>
  <c r="G500" i="17" a="1"/>
  <c r="G500" i="17" s="1"/>
  <c r="J84" i="10" s="1" a="1"/>
  <c r="J84" i="10" s="1"/>
  <c r="G501" i="17" a="1"/>
  <c r="G501" i="17" s="1"/>
  <c r="L84" i="10" s="1" a="1"/>
  <c r="L84" i="10" s="1"/>
  <c r="G502" i="17" a="1"/>
  <c r="G502" i="17" s="1"/>
  <c r="N84" i="10" s="1" a="1"/>
  <c r="N84" i="10" s="1"/>
  <c r="G503" i="17" a="1"/>
  <c r="G503" i="17" s="1"/>
  <c r="P84" i="10" s="1" a="1"/>
  <c r="P84" i="10" s="1"/>
  <c r="B504" i="17"/>
  <c r="B505" i="17" s="1"/>
  <c r="B506" i="17" s="1"/>
  <c r="B507" i="17" s="1"/>
  <c r="B508" i="17" s="1"/>
  <c r="B509" i="17" s="1"/>
  <c r="C504" i="17"/>
  <c r="B85" i="10" s="1" a="1"/>
  <c r="B85" i="10" s="1"/>
  <c r="F504" i="17"/>
  <c r="E85" i="10" s="1" a="1"/>
  <c r="E85" i="10" s="1"/>
  <c r="G504" i="17" a="1"/>
  <c r="G504" i="17" s="1"/>
  <c r="F85" i="10" s="1" a="1"/>
  <c r="F85" i="10" s="1"/>
  <c r="M504" i="17"/>
  <c r="Y85" i="10" a="1"/>
  <c r="Y85" i="10" s="1"/>
  <c r="G505" i="17" a="1"/>
  <c r="G505" i="17" s="1"/>
  <c r="H85" i="10" s="1" a="1"/>
  <c r="H85" i="10" s="1"/>
  <c r="G506" i="17" a="1"/>
  <c r="G506" i="17" s="1"/>
  <c r="J85" i="10" s="1" a="1"/>
  <c r="J85" i="10" s="1"/>
  <c r="G507" i="17" a="1"/>
  <c r="G507" i="17" s="1"/>
  <c r="L85" i="10" s="1" a="1"/>
  <c r="L85" i="10" s="1"/>
  <c r="G508" i="17" a="1"/>
  <c r="G508" i="17" s="1"/>
  <c r="N85" i="10" s="1" a="1"/>
  <c r="N85" i="10" s="1"/>
  <c r="G509" i="17" a="1"/>
  <c r="G509" i="17" s="1"/>
  <c r="P85" i="10" s="1" a="1"/>
  <c r="P85" i="10" s="1"/>
  <c r="B510" i="17"/>
  <c r="B511" i="17" s="1"/>
  <c r="B512" i="17" s="1"/>
  <c r="B513" i="17" s="1"/>
  <c r="B514" i="17" s="1"/>
  <c r="B515" i="17" s="1"/>
  <c r="C510" i="17"/>
  <c r="B86" i="10" s="1" a="1"/>
  <c r="B86" i="10" s="1"/>
  <c r="F510" i="17"/>
  <c r="E86" i="10" s="1" a="1"/>
  <c r="E86" i="10" s="1"/>
  <c r="G510" i="17" a="1"/>
  <c r="G510" i="17" s="1"/>
  <c r="F86" i="10" s="1" a="1"/>
  <c r="F86" i="10" s="1"/>
  <c r="M510" i="17"/>
  <c r="Y86" i="10" a="1"/>
  <c r="Y86" i="10" s="1"/>
  <c r="G511" i="17" a="1"/>
  <c r="G511" i="17" s="1"/>
  <c r="H86" i="10" s="1" a="1"/>
  <c r="H86" i="10" s="1"/>
  <c r="G512" i="17" a="1"/>
  <c r="G512" i="17" s="1"/>
  <c r="J86" i="10" s="1" a="1"/>
  <c r="J86" i="10" s="1"/>
  <c r="G513" i="17" a="1"/>
  <c r="G513" i="17" s="1"/>
  <c r="L86" i="10" s="1" a="1"/>
  <c r="L86" i="10" s="1"/>
  <c r="G514" i="17" a="1"/>
  <c r="G514" i="17" s="1"/>
  <c r="N86" i="10" s="1" a="1"/>
  <c r="N86" i="10" s="1"/>
  <c r="G515" i="17" a="1"/>
  <c r="G515" i="17" s="1"/>
  <c r="P86" i="10" s="1" a="1"/>
  <c r="P86" i="10" s="1"/>
  <c r="B516" i="17"/>
  <c r="B517" i="17" s="1"/>
  <c r="B518" i="17" s="1"/>
  <c r="B519" i="17" s="1"/>
  <c r="B520" i="17" s="1"/>
  <c r="B521" i="17" s="1"/>
  <c r="C516" i="17"/>
  <c r="F516" i="17"/>
  <c r="E87" i="10" s="1" a="1"/>
  <c r="E87" i="10" s="1"/>
  <c r="G516" i="17" a="1"/>
  <c r="G516" i="17" s="1"/>
  <c r="F87" i="10" s="1" a="1"/>
  <c r="F87" i="10" s="1"/>
  <c r="M516" i="17"/>
  <c r="Y87" i="10" a="1"/>
  <c r="Y87" i="10" s="1"/>
  <c r="G517" i="17" a="1"/>
  <c r="G517" i="17" s="1"/>
  <c r="H87" i="10" s="1" a="1"/>
  <c r="H87" i="10" s="1"/>
  <c r="G518" i="17" a="1"/>
  <c r="G518" i="17" s="1"/>
  <c r="J87" i="10" s="1" a="1"/>
  <c r="J87" i="10" s="1"/>
  <c r="G519" i="17" a="1"/>
  <c r="G519" i="17" s="1"/>
  <c r="L87" i="10" s="1" a="1"/>
  <c r="L87" i="10" s="1"/>
  <c r="G520" i="17" a="1"/>
  <c r="G520" i="17" s="1"/>
  <c r="N87" i="10" s="1" a="1"/>
  <c r="N87" i="10" s="1"/>
  <c r="G521" i="17" a="1"/>
  <c r="G521" i="17" s="1"/>
  <c r="P87" i="10" s="1" a="1"/>
  <c r="P87" i="10" s="1"/>
  <c r="B522" i="17"/>
  <c r="B523" i="17" s="1"/>
  <c r="B524" i="17" s="1"/>
  <c r="B525" i="17" s="1"/>
  <c r="B526" i="17" s="1"/>
  <c r="B527" i="17" s="1"/>
  <c r="C522" i="17"/>
  <c r="B88" i="10" s="1" a="1"/>
  <c r="B88" i="10" s="1"/>
  <c r="F522" i="17"/>
  <c r="E88" i="10" s="1" a="1"/>
  <c r="E88" i="10" s="1"/>
  <c r="G522" i="17" a="1"/>
  <c r="G522" i="17" s="1"/>
  <c r="F88" i="10" s="1" a="1"/>
  <c r="F88" i="10" s="1"/>
  <c r="M522" i="17"/>
  <c r="G523" i="17" a="1"/>
  <c r="G523" i="17" s="1"/>
  <c r="H88" i="10" s="1" a="1"/>
  <c r="H88" i="10" s="1"/>
  <c r="G524" i="17" a="1"/>
  <c r="G524" i="17" s="1"/>
  <c r="J88" i="10" s="1" a="1"/>
  <c r="J88" i="10" s="1"/>
  <c r="G525" i="17" a="1"/>
  <c r="G525" i="17" s="1"/>
  <c r="L88" i="10" s="1" a="1"/>
  <c r="L88" i="10" s="1"/>
  <c r="G526" i="17" a="1"/>
  <c r="G526" i="17" s="1"/>
  <c r="N88" i="10" s="1" a="1"/>
  <c r="N88" i="10" s="1"/>
  <c r="G527" i="17" a="1"/>
  <c r="G527" i="17" s="1"/>
  <c r="P88" i="10" s="1" a="1"/>
  <c r="P88" i="10" s="1"/>
  <c r="B528" i="17"/>
  <c r="B529" i="17" s="1"/>
  <c r="B530" i="17" s="1"/>
  <c r="B531" i="17" s="1"/>
  <c r="B532" i="17" s="1"/>
  <c r="B533" i="17" s="1"/>
  <c r="C528" i="17"/>
  <c r="F528" i="17"/>
  <c r="E89" i="10" s="1" a="1"/>
  <c r="E89" i="10" s="1"/>
  <c r="G528" i="17" a="1"/>
  <c r="G528" i="17" s="1"/>
  <c r="F89" i="10" s="1" a="1"/>
  <c r="F89" i="10" s="1"/>
  <c r="M528" i="17"/>
  <c r="Y89" i="10" a="1"/>
  <c r="Y89" i="10" s="1"/>
  <c r="G529" i="17" a="1"/>
  <c r="G529" i="17" s="1"/>
  <c r="H89" i="10" s="1" a="1"/>
  <c r="H89" i="10" s="1"/>
  <c r="G530" i="17" a="1"/>
  <c r="G530" i="17" s="1"/>
  <c r="J89" i="10" s="1" a="1"/>
  <c r="J89" i="10" s="1"/>
  <c r="G531" i="17" a="1"/>
  <c r="G531" i="17" s="1"/>
  <c r="L89" i="10" s="1" a="1"/>
  <c r="L89" i="10" s="1"/>
  <c r="G532" i="17" a="1"/>
  <c r="G532" i="17" s="1"/>
  <c r="N89" i="10" s="1" a="1"/>
  <c r="N89" i="10" s="1"/>
  <c r="G533" i="17" a="1"/>
  <c r="G533" i="17" s="1"/>
  <c r="P89" i="10" s="1" a="1"/>
  <c r="P89" i="10" s="1"/>
  <c r="B534" i="17"/>
  <c r="B535" i="17" s="1"/>
  <c r="B536" i="17" s="1"/>
  <c r="B537" i="17" s="1"/>
  <c r="B538" i="17" s="1"/>
  <c r="B539" i="17" s="1"/>
  <c r="C534" i="17"/>
  <c r="B90" i="10" s="1" a="1"/>
  <c r="B90" i="10" s="1"/>
  <c r="F534" i="17"/>
  <c r="E90" i="10" s="1" a="1"/>
  <c r="E90" i="10" s="1"/>
  <c r="G534" i="17" a="1"/>
  <c r="G534" i="17" s="1"/>
  <c r="F90" i="10" s="1" a="1"/>
  <c r="F90" i="10" s="1"/>
  <c r="M534" i="17"/>
  <c r="W90" i="10" a="1"/>
  <c r="W90" i="10" s="1"/>
  <c r="Y90" i="10" a="1"/>
  <c r="Y90" i="10" s="1"/>
  <c r="G535" i="17" a="1"/>
  <c r="G535" i="17" s="1"/>
  <c r="H90" i="10" s="1" a="1"/>
  <c r="H90" i="10" s="1"/>
  <c r="G536" i="17" a="1"/>
  <c r="G536" i="17" s="1"/>
  <c r="J90" i="10" s="1" a="1"/>
  <c r="J90" i="10" s="1"/>
  <c r="G537" i="17" a="1"/>
  <c r="G537" i="17" s="1"/>
  <c r="L90" i="10" s="1" a="1"/>
  <c r="L90" i="10" s="1"/>
  <c r="G538" i="17" a="1"/>
  <c r="G538" i="17" s="1"/>
  <c r="N90" i="10" s="1" a="1"/>
  <c r="N90" i="10" s="1"/>
  <c r="G539" i="17" a="1"/>
  <c r="G539" i="17" s="1"/>
  <c r="P90" i="10" s="1" a="1"/>
  <c r="P90" i="10" s="1"/>
  <c r="B540" i="17"/>
  <c r="B541" i="17" s="1"/>
  <c r="B542" i="17" s="1"/>
  <c r="B543" i="17" s="1"/>
  <c r="B544" i="17" s="1"/>
  <c r="B545" i="17" s="1"/>
  <c r="C540" i="17"/>
  <c r="B91" i="10" s="1" a="1"/>
  <c r="B91" i="10" s="1"/>
  <c r="F540" i="17"/>
  <c r="E91" i="10" s="1" a="1"/>
  <c r="E91" i="10" s="1"/>
  <c r="G540" i="17" a="1"/>
  <c r="G540" i="17" s="1"/>
  <c r="F91" i="10" s="1" a="1"/>
  <c r="F91" i="10" s="1"/>
  <c r="M540" i="17"/>
  <c r="Y91" i="10" a="1"/>
  <c r="Y91" i="10" s="1"/>
  <c r="G541" i="17" a="1"/>
  <c r="G541" i="17" s="1"/>
  <c r="H91" i="10" s="1" a="1"/>
  <c r="H91" i="10" s="1"/>
  <c r="G542" i="17" a="1"/>
  <c r="G542" i="17" s="1"/>
  <c r="J91" i="10" s="1" a="1"/>
  <c r="J91" i="10" s="1"/>
  <c r="G543" i="17" a="1"/>
  <c r="G543" i="17" s="1"/>
  <c r="L91" i="10" s="1" a="1"/>
  <c r="L91" i="10" s="1"/>
  <c r="G544" i="17" a="1"/>
  <c r="G544" i="17" s="1"/>
  <c r="N91" i="10" s="1" a="1"/>
  <c r="N91" i="10" s="1"/>
  <c r="G545" i="17" a="1"/>
  <c r="G545" i="17" s="1"/>
  <c r="P91" i="10" s="1" a="1"/>
  <c r="P91" i="10" s="1"/>
  <c r="B546" i="17"/>
  <c r="A92" i="10" s="1" a="1"/>
  <c r="A92" i="10" s="1"/>
  <c r="C546" i="17"/>
  <c r="B92" i="10" s="1" a="1"/>
  <c r="B92" i="10" s="1"/>
  <c r="F546" i="17"/>
  <c r="E92" i="10" s="1" a="1"/>
  <c r="E92" i="10" s="1"/>
  <c r="G546" i="17" a="1"/>
  <c r="G546" i="17" s="1"/>
  <c r="F92" i="10" s="1" a="1"/>
  <c r="F92" i="10" s="1"/>
  <c r="M546" i="17"/>
  <c r="W92" i="10" a="1"/>
  <c r="W92" i="10" s="1"/>
  <c r="Y92" i="10" a="1"/>
  <c r="Y92" i="10" s="1"/>
  <c r="G547" i="17" a="1"/>
  <c r="G547" i="17" s="1"/>
  <c r="H92" i="10" s="1" a="1"/>
  <c r="H92" i="10" s="1"/>
  <c r="G548" i="17" a="1"/>
  <c r="G548" i="17" s="1"/>
  <c r="J92" i="10" s="1" a="1"/>
  <c r="J92" i="10" s="1"/>
  <c r="G549" i="17" a="1"/>
  <c r="G549" i="17" s="1"/>
  <c r="L92" i="10" s="1" a="1"/>
  <c r="L92" i="10" s="1"/>
  <c r="G550" i="17" a="1"/>
  <c r="G550" i="17" s="1"/>
  <c r="N92" i="10" s="1" a="1"/>
  <c r="N92" i="10" s="1"/>
  <c r="G551" i="17" a="1"/>
  <c r="G551" i="17" s="1"/>
  <c r="P92" i="10" s="1" a="1"/>
  <c r="P92" i="10" s="1"/>
  <c r="B552" i="17"/>
  <c r="B553" i="17" s="1"/>
  <c r="B554" i="17" s="1"/>
  <c r="B555" i="17" s="1"/>
  <c r="B556" i="17" s="1"/>
  <c r="B557" i="17" s="1"/>
  <c r="C552" i="17"/>
  <c r="B93" i="10" s="1" a="1"/>
  <c r="B93" i="10" s="1"/>
  <c r="F552" i="17"/>
  <c r="E93" i="10" s="1" a="1"/>
  <c r="E93" i="10" s="1"/>
  <c r="G552" i="17" a="1"/>
  <c r="G552" i="17" s="1"/>
  <c r="F93" i="10" s="1" a="1"/>
  <c r="F93" i="10" s="1"/>
  <c r="M552" i="17"/>
  <c r="Y93" i="10" a="1"/>
  <c r="Y93" i="10" s="1"/>
  <c r="G553" i="17" a="1"/>
  <c r="G553" i="17" s="1"/>
  <c r="H93" i="10" s="1" a="1"/>
  <c r="H93" i="10" s="1"/>
  <c r="G554" i="17" a="1"/>
  <c r="G554" i="17" s="1"/>
  <c r="J93" i="10" s="1" a="1"/>
  <c r="J93" i="10" s="1"/>
  <c r="G555" i="17" a="1"/>
  <c r="G555" i="17" s="1"/>
  <c r="L93" i="10" s="1" a="1"/>
  <c r="L93" i="10" s="1"/>
  <c r="G556" i="17" a="1"/>
  <c r="G556" i="17" s="1"/>
  <c r="N93" i="10" s="1" a="1"/>
  <c r="N93" i="10" s="1"/>
  <c r="G557" i="17" a="1"/>
  <c r="G557" i="17" s="1"/>
  <c r="P93" i="10" s="1" a="1"/>
  <c r="P93" i="10" s="1"/>
  <c r="B558" i="17"/>
  <c r="B559" i="17" s="1"/>
  <c r="B560" i="17" s="1"/>
  <c r="B561" i="17" s="1"/>
  <c r="B562" i="17" s="1"/>
  <c r="B563" i="17" s="1"/>
  <c r="C558" i="17"/>
  <c r="B94" i="10" s="1" a="1"/>
  <c r="B94" i="10" s="1"/>
  <c r="F558" i="17"/>
  <c r="E94" i="10" s="1" a="1"/>
  <c r="E94" i="10" s="1"/>
  <c r="G558" i="17" a="1"/>
  <c r="G558" i="17" s="1"/>
  <c r="F94" i="10" s="1" a="1"/>
  <c r="F94" i="10" s="1"/>
  <c r="M558" i="17"/>
  <c r="G559" i="17" a="1"/>
  <c r="G559" i="17" s="1"/>
  <c r="H94" i="10" s="1" a="1"/>
  <c r="H94" i="10" s="1"/>
  <c r="G560" i="17" a="1"/>
  <c r="G560" i="17" s="1"/>
  <c r="J94" i="10" s="1" a="1"/>
  <c r="J94" i="10" s="1"/>
  <c r="G561" i="17" a="1"/>
  <c r="G561" i="17" s="1"/>
  <c r="L94" i="10" s="1" a="1"/>
  <c r="L94" i="10" s="1"/>
  <c r="G562" i="17" a="1"/>
  <c r="G562" i="17" s="1"/>
  <c r="N94" i="10" s="1" a="1"/>
  <c r="N94" i="10" s="1"/>
  <c r="G563" i="17" a="1"/>
  <c r="G563" i="17" s="1"/>
  <c r="P94" i="10" s="1" a="1"/>
  <c r="P94" i="10" s="1"/>
  <c r="B564" i="17"/>
  <c r="B565" i="17" s="1"/>
  <c r="B566" i="17" s="1"/>
  <c r="B567" i="17" s="1"/>
  <c r="B568" i="17" s="1"/>
  <c r="B569" i="17" s="1"/>
  <c r="C564" i="17"/>
  <c r="B95" i="10" s="1" a="1"/>
  <c r="B95" i="10" s="1"/>
  <c r="F564" i="17"/>
  <c r="E95" i="10" s="1" a="1"/>
  <c r="E95" i="10" s="1"/>
  <c r="G564" i="17" a="1"/>
  <c r="G564" i="17" s="1"/>
  <c r="F95" i="10" s="1" a="1"/>
  <c r="F95" i="10" s="1"/>
  <c r="M564" i="17"/>
  <c r="Y95" i="10" a="1"/>
  <c r="Y95" i="10" s="1"/>
  <c r="G565" i="17" a="1"/>
  <c r="G565" i="17" s="1"/>
  <c r="H95" i="10" s="1" a="1"/>
  <c r="H95" i="10" s="1"/>
  <c r="G566" i="17" a="1"/>
  <c r="G566" i="17" s="1"/>
  <c r="J95" i="10" s="1" a="1"/>
  <c r="J95" i="10" s="1"/>
  <c r="G567" i="17" a="1"/>
  <c r="G567" i="17" s="1"/>
  <c r="L95" i="10" s="1" a="1"/>
  <c r="L95" i="10" s="1"/>
  <c r="G568" i="17" a="1"/>
  <c r="G568" i="17" s="1"/>
  <c r="N95" i="10" s="1" a="1"/>
  <c r="N95" i="10" s="1"/>
  <c r="G569" i="17" a="1"/>
  <c r="G569" i="17" s="1"/>
  <c r="P95" i="10" s="1" a="1"/>
  <c r="P95" i="10" s="1"/>
  <c r="B570" i="17"/>
  <c r="B571" i="17" s="1"/>
  <c r="B572" i="17" s="1"/>
  <c r="B573" i="17" s="1"/>
  <c r="B574" i="17" s="1"/>
  <c r="B575" i="17" s="1"/>
  <c r="C570" i="17"/>
  <c r="B96" i="10" s="1" a="1"/>
  <c r="B96" i="10" s="1"/>
  <c r="F570" i="17"/>
  <c r="E96" i="10" s="1" a="1"/>
  <c r="E96" i="10" s="1"/>
  <c r="G570" i="17" a="1"/>
  <c r="G570" i="17" s="1"/>
  <c r="F96" i="10" s="1" a="1"/>
  <c r="F96" i="10" s="1"/>
  <c r="M570" i="17"/>
  <c r="G571" i="17" a="1"/>
  <c r="G571" i="17" s="1"/>
  <c r="H96" i="10" s="1" a="1"/>
  <c r="H96" i="10" s="1"/>
  <c r="G572" i="17" a="1"/>
  <c r="G572" i="17" s="1"/>
  <c r="J96" i="10" s="1" a="1"/>
  <c r="J96" i="10" s="1"/>
  <c r="G573" i="17" a="1"/>
  <c r="G573" i="17" s="1"/>
  <c r="L96" i="10" s="1" a="1"/>
  <c r="L96" i="10" s="1"/>
  <c r="G574" i="17" a="1"/>
  <c r="G574" i="17" s="1"/>
  <c r="N96" i="10" s="1" a="1"/>
  <c r="N96" i="10" s="1"/>
  <c r="G575" i="17" a="1"/>
  <c r="G575" i="17" s="1"/>
  <c r="P96" i="10" s="1" a="1"/>
  <c r="P96" i="10" s="1"/>
  <c r="B576" i="17"/>
  <c r="B577" i="17" s="1"/>
  <c r="B578" i="17" s="1"/>
  <c r="B579" i="17" s="1"/>
  <c r="B580" i="17" s="1"/>
  <c r="B581" i="17" s="1"/>
  <c r="C576" i="17"/>
  <c r="B97" i="10" s="1" a="1"/>
  <c r="B97" i="10" s="1"/>
  <c r="F576" i="17"/>
  <c r="E97" i="10" s="1" a="1"/>
  <c r="E97" i="10" s="1"/>
  <c r="G576" i="17" a="1"/>
  <c r="G576" i="17" s="1"/>
  <c r="F97" i="10" s="1" a="1"/>
  <c r="F97" i="10" s="1"/>
  <c r="M576" i="17"/>
  <c r="Y97" i="10" a="1"/>
  <c r="Y97" i="10" s="1"/>
  <c r="G577" i="17" a="1"/>
  <c r="G577" i="17" s="1"/>
  <c r="H97" i="10" s="1" a="1"/>
  <c r="H97" i="10" s="1"/>
  <c r="G578" i="17" a="1"/>
  <c r="G578" i="17" s="1"/>
  <c r="J97" i="10" s="1" a="1"/>
  <c r="J97" i="10" s="1"/>
  <c r="G579" i="17" a="1"/>
  <c r="G579" i="17" s="1"/>
  <c r="L97" i="10" s="1" a="1"/>
  <c r="L97" i="10" s="1"/>
  <c r="G580" i="17" a="1"/>
  <c r="G580" i="17" s="1"/>
  <c r="N97" i="10" s="1" a="1"/>
  <c r="N97" i="10" s="1"/>
  <c r="G581" i="17" a="1"/>
  <c r="G581" i="17" s="1"/>
  <c r="P97" i="10" s="1" a="1"/>
  <c r="P97" i="10" s="1"/>
  <c r="B582" i="17"/>
  <c r="B583" i="17" s="1"/>
  <c r="B584" i="17" s="1"/>
  <c r="B585" i="17" s="1"/>
  <c r="B586" i="17" s="1"/>
  <c r="B587" i="17" s="1"/>
  <c r="C582" i="17"/>
  <c r="B98" i="10" s="1" a="1"/>
  <c r="B98" i="10" s="1"/>
  <c r="F582" i="17"/>
  <c r="E98" i="10" s="1" a="1"/>
  <c r="E98" i="10" s="1"/>
  <c r="G582" i="17" a="1"/>
  <c r="G582" i="17" s="1"/>
  <c r="F98" i="10" s="1" a="1"/>
  <c r="F98" i="10" s="1"/>
  <c r="M582" i="17"/>
  <c r="W98" i="10" a="1"/>
  <c r="W98" i="10" s="1"/>
  <c r="G583" i="17" a="1"/>
  <c r="G583" i="17" s="1"/>
  <c r="H98" i="10" s="1" a="1"/>
  <c r="H98" i="10" s="1"/>
  <c r="G584" i="17" a="1"/>
  <c r="G584" i="17" s="1"/>
  <c r="J98" i="10" s="1" a="1"/>
  <c r="J98" i="10" s="1"/>
  <c r="G585" i="17" a="1"/>
  <c r="G585" i="17" s="1"/>
  <c r="L98" i="10" s="1" a="1"/>
  <c r="L98" i="10" s="1"/>
  <c r="G586" i="17" a="1"/>
  <c r="G586" i="17" s="1"/>
  <c r="N98" i="10" s="1" a="1"/>
  <c r="N98" i="10" s="1"/>
  <c r="G587" i="17" a="1"/>
  <c r="G587" i="17" s="1"/>
  <c r="P98" i="10" s="1" a="1"/>
  <c r="P98" i="10" s="1"/>
  <c r="B588" i="17"/>
  <c r="B589" i="17" s="1"/>
  <c r="B590" i="17" s="1"/>
  <c r="B591" i="17" s="1"/>
  <c r="B592" i="17" s="1"/>
  <c r="B593" i="17" s="1"/>
  <c r="C588" i="17"/>
  <c r="B99" i="10" s="1" a="1"/>
  <c r="B99" i="10" s="1"/>
  <c r="F588" i="17"/>
  <c r="E99" i="10" s="1" a="1"/>
  <c r="E99" i="10" s="1"/>
  <c r="G588" i="17" a="1"/>
  <c r="G588" i="17" s="1"/>
  <c r="F99" i="10" s="1" a="1"/>
  <c r="F99" i="10" s="1"/>
  <c r="M588" i="17"/>
  <c r="Y99" i="10" a="1"/>
  <c r="Y99" i="10" s="1"/>
  <c r="G589" i="17" a="1"/>
  <c r="G589" i="17" s="1"/>
  <c r="H99" i="10" s="1" a="1"/>
  <c r="H99" i="10" s="1"/>
  <c r="G590" i="17" a="1"/>
  <c r="G590" i="17" s="1"/>
  <c r="J99" i="10" s="1" a="1"/>
  <c r="J99" i="10" s="1"/>
  <c r="G591" i="17" a="1"/>
  <c r="G591" i="17" s="1"/>
  <c r="L99" i="10" s="1" a="1"/>
  <c r="L99" i="10" s="1"/>
  <c r="G592" i="17" a="1"/>
  <c r="G592" i="17" s="1"/>
  <c r="N99" i="10" s="1" a="1"/>
  <c r="N99" i="10" s="1"/>
  <c r="G593" i="17" a="1"/>
  <c r="G593" i="17" s="1"/>
  <c r="P99" i="10" s="1" a="1"/>
  <c r="P99" i="10" s="1"/>
  <c r="B594" i="17"/>
  <c r="B595" i="17" s="1"/>
  <c r="B596" i="17" s="1"/>
  <c r="B597" i="17" s="1"/>
  <c r="B598" i="17" s="1"/>
  <c r="B599" i="17" s="1"/>
  <c r="C594" i="17"/>
  <c r="F594" i="17"/>
  <c r="E100" i="10" s="1" a="1"/>
  <c r="E100" i="10" s="1"/>
  <c r="G594" i="17" a="1"/>
  <c r="G594" i="17" s="1"/>
  <c r="F100" i="10" s="1" a="1"/>
  <c r="F100" i="10" s="1"/>
  <c r="M594" i="17"/>
  <c r="Y100" i="10" a="1"/>
  <c r="Y100" i="10" s="1"/>
  <c r="G595" i="17" a="1"/>
  <c r="G595" i="17" s="1"/>
  <c r="H100" i="10" s="1" a="1"/>
  <c r="H100" i="10" s="1"/>
  <c r="G596" i="17" a="1"/>
  <c r="G596" i="17" s="1"/>
  <c r="J100" i="10" s="1" a="1"/>
  <c r="J100" i="10" s="1"/>
  <c r="G597" i="17" a="1"/>
  <c r="G597" i="17" s="1"/>
  <c r="L100" i="10" s="1" a="1"/>
  <c r="L100" i="10" s="1"/>
  <c r="G598" i="17" a="1"/>
  <c r="G598" i="17" s="1"/>
  <c r="N100" i="10" s="1" a="1"/>
  <c r="N100" i="10" s="1"/>
  <c r="G599" i="17" a="1"/>
  <c r="G599" i="17" s="1"/>
  <c r="P100" i="10" s="1" a="1"/>
  <c r="P100" i="10" s="1"/>
  <c r="B600" i="17"/>
  <c r="B601" i="17" s="1"/>
  <c r="B602" i="17" s="1"/>
  <c r="B603" i="17" s="1"/>
  <c r="B604" i="17" s="1"/>
  <c r="B605" i="17" s="1"/>
  <c r="C600" i="17"/>
  <c r="B101" i="10" s="1" a="1"/>
  <c r="B101" i="10" s="1"/>
  <c r="F600" i="17"/>
  <c r="E101" i="10" s="1" a="1"/>
  <c r="E101" i="10" s="1"/>
  <c r="G600" i="17" a="1"/>
  <c r="G600" i="17" s="1"/>
  <c r="F101" i="10" s="1" a="1"/>
  <c r="F101" i="10" s="1"/>
  <c r="M600" i="17"/>
  <c r="Y101" i="10" a="1"/>
  <c r="Y101" i="10" s="1"/>
  <c r="G601" i="17" a="1"/>
  <c r="G601" i="17" s="1"/>
  <c r="H101" i="10" s="1" a="1"/>
  <c r="H101" i="10" s="1"/>
  <c r="G602" i="17" a="1"/>
  <c r="G602" i="17" s="1"/>
  <c r="J101" i="10" s="1" a="1"/>
  <c r="J101" i="10" s="1"/>
  <c r="G603" i="17" a="1"/>
  <c r="G603" i="17" s="1"/>
  <c r="L101" i="10" s="1" a="1"/>
  <c r="L101" i="10" s="1"/>
  <c r="G604" i="17" a="1"/>
  <c r="G604" i="17" s="1"/>
  <c r="N101" i="10" s="1" a="1"/>
  <c r="N101" i="10" s="1"/>
  <c r="G605" i="17" a="1"/>
  <c r="G605" i="17" s="1"/>
  <c r="P101" i="10" s="1" a="1"/>
  <c r="P101" i="10" s="1"/>
  <c r="B606" i="17"/>
  <c r="B607" i="17" s="1"/>
  <c r="B608" i="17" s="1"/>
  <c r="B609" i="17" s="1"/>
  <c r="B610" i="17" s="1"/>
  <c r="B611" i="17" s="1"/>
  <c r="C606" i="17"/>
  <c r="B102" i="10" s="1" a="1"/>
  <c r="B102" i="10" s="1"/>
  <c r="F606" i="17"/>
  <c r="E102" i="10" s="1" a="1"/>
  <c r="E102" i="10" s="1"/>
  <c r="G606" i="17" a="1"/>
  <c r="G606" i="17" s="1"/>
  <c r="F102" i="10" s="1" a="1"/>
  <c r="F102" i="10" s="1"/>
  <c r="M606" i="17"/>
  <c r="Y102" i="10" a="1"/>
  <c r="Y102" i="10" s="1"/>
  <c r="G607" i="17" a="1"/>
  <c r="G607" i="17" s="1"/>
  <c r="H102" i="10" s="1" a="1"/>
  <c r="H102" i="10" s="1"/>
  <c r="G608" i="17" a="1"/>
  <c r="G608" i="17" s="1"/>
  <c r="J102" i="10" s="1" a="1"/>
  <c r="J102" i="10" s="1"/>
  <c r="G609" i="17" a="1"/>
  <c r="G609" i="17" s="1"/>
  <c r="L102" i="10" s="1" a="1"/>
  <c r="L102" i="10" s="1"/>
  <c r="G610" i="17" a="1"/>
  <c r="G610" i="17" s="1"/>
  <c r="N102" i="10" s="1" a="1"/>
  <c r="N102" i="10" s="1"/>
  <c r="G611" i="17" a="1"/>
  <c r="G611" i="17" s="1"/>
  <c r="P102" i="10" s="1" a="1"/>
  <c r="P102" i="10" s="1"/>
  <c r="B612" i="17"/>
  <c r="B613" i="17" s="1"/>
  <c r="B614" i="17" s="1"/>
  <c r="B615" i="17" s="1"/>
  <c r="B616" i="17" s="1"/>
  <c r="B617" i="17" s="1"/>
  <c r="C612" i="17"/>
  <c r="B103" i="10" s="1" a="1"/>
  <c r="B103" i="10" s="1"/>
  <c r="F612" i="17"/>
  <c r="E103" i="10" s="1" a="1"/>
  <c r="E103" i="10" s="1"/>
  <c r="G612" i="17" a="1"/>
  <c r="G612" i="17" s="1"/>
  <c r="F103" i="10" s="1" a="1"/>
  <c r="F103" i="10" s="1"/>
  <c r="M612" i="17"/>
  <c r="Y103" i="10" a="1"/>
  <c r="Y103" i="10" s="1"/>
  <c r="G613" i="17" a="1"/>
  <c r="G613" i="17" s="1"/>
  <c r="H103" i="10" s="1" a="1"/>
  <c r="H103" i="10" s="1"/>
  <c r="G614" i="17" a="1"/>
  <c r="G614" i="17" s="1"/>
  <c r="J103" i="10" s="1" a="1"/>
  <c r="J103" i="10" s="1"/>
  <c r="G615" i="17" a="1"/>
  <c r="G615" i="17" s="1"/>
  <c r="L103" i="10" s="1" a="1"/>
  <c r="L103" i="10" s="1"/>
  <c r="G616" i="17" a="1"/>
  <c r="G616" i="17" s="1"/>
  <c r="N103" i="10" s="1" a="1"/>
  <c r="N103" i="10" s="1"/>
  <c r="G617" i="17" a="1"/>
  <c r="G617" i="17" s="1"/>
  <c r="P103" i="10" s="1" a="1"/>
  <c r="P103" i="10" s="1"/>
  <c r="B618" i="17"/>
  <c r="B619" i="17" s="1"/>
  <c r="B620" i="17" s="1"/>
  <c r="B621" i="17" s="1"/>
  <c r="B622" i="17" s="1"/>
  <c r="B623" i="17" s="1"/>
  <c r="C618" i="17"/>
  <c r="B104" i="10" s="1" a="1"/>
  <c r="B104" i="10" s="1"/>
  <c r="F618" i="17"/>
  <c r="E104" i="10" s="1" a="1"/>
  <c r="E104" i="10" s="1"/>
  <c r="G618" i="17" a="1"/>
  <c r="G618" i="17" s="1"/>
  <c r="F104" i="10" s="1" a="1"/>
  <c r="F104" i="10" s="1"/>
  <c r="M618" i="17"/>
  <c r="G619" i="17" a="1"/>
  <c r="G619" i="17" s="1"/>
  <c r="H104" i="10" s="1" a="1"/>
  <c r="H104" i="10" s="1"/>
  <c r="G620" i="17" a="1"/>
  <c r="G620" i="17" s="1"/>
  <c r="J104" i="10" s="1" a="1"/>
  <c r="J104" i="10" s="1"/>
  <c r="G621" i="17" a="1"/>
  <c r="G621" i="17" s="1"/>
  <c r="L104" i="10" s="1" a="1"/>
  <c r="L104" i="10" s="1"/>
  <c r="G622" i="17" a="1"/>
  <c r="G622" i="17" s="1"/>
  <c r="N104" i="10" s="1" a="1"/>
  <c r="N104" i="10" s="1"/>
  <c r="G623" i="17" a="1"/>
  <c r="G623" i="17" s="1"/>
  <c r="P104" i="10" s="1" a="1"/>
  <c r="P104" i="10" s="1"/>
  <c r="B624" i="17"/>
  <c r="B625" i="17" s="1"/>
  <c r="B626" i="17" s="1"/>
  <c r="B627" i="17" s="1"/>
  <c r="B628" i="17" s="1"/>
  <c r="B629" i="17" s="1"/>
  <c r="C624" i="17"/>
  <c r="F624" i="17"/>
  <c r="E105" i="10" s="1" a="1"/>
  <c r="E105" i="10" s="1"/>
  <c r="G624" i="17" a="1"/>
  <c r="G624" i="17" s="1"/>
  <c r="F105" i="10" s="1" a="1"/>
  <c r="F105" i="10" s="1"/>
  <c r="M624" i="17"/>
  <c r="Y105" i="10" a="1"/>
  <c r="Y105" i="10" s="1"/>
  <c r="G625" i="17" a="1"/>
  <c r="G625" i="17" s="1"/>
  <c r="H105" i="10" s="1" a="1"/>
  <c r="H105" i="10" s="1"/>
  <c r="G626" i="17" a="1"/>
  <c r="G626" i="17" s="1"/>
  <c r="J105" i="10" s="1" a="1"/>
  <c r="J105" i="10" s="1"/>
  <c r="G627" i="17" a="1"/>
  <c r="G627" i="17" s="1"/>
  <c r="L105" i="10" s="1" a="1"/>
  <c r="L105" i="10" s="1"/>
  <c r="G628" i="17" a="1"/>
  <c r="G628" i="17" s="1"/>
  <c r="N105" i="10" s="1" a="1"/>
  <c r="N105" i="10" s="1"/>
  <c r="G629" i="17" a="1"/>
  <c r="G629" i="17" s="1"/>
  <c r="P105" i="10" s="1" a="1"/>
  <c r="P105" i="10" s="1"/>
  <c r="B630" i="17"/>
  <c r="B631" i="17" s="1"/>
  <c r="B632" i="17" s="1"/>
  <c r="B633" i="17" s="1"/>
  <c r="B634" i="17" s="1"/>
  <c r="B635" i="17" s="1"/>
  <c r="C630" i="17"/>
  <c r="B106" i="10" s="1" a="1"/>
  <c r="B106" i="10" s="1"/>
  <c r="F630" i="17"/>
  <c r="E106" i="10" s="1" a="1"/>
  <c r="E106" i="10" s="1"/>
  <c r="G630" i="17" a="1"/>
  <c r="G630" i="17" s="1"/>
  <c r="F106" i="10" s="1" a="1"/>
  <c r="F106" i="10" s="1"/>
  <c r="M630" i="17"/>
  <c r="Y106" i="10" a="1"/>
  <c r="Y106" i="10" s="1"/>
  <c r="G631" i="17" a="1"/>
  <c r="G631" i="17" s="1"/>
  <c r="H106" i="10" s="1" a="1"/>
  <c r="H106" i="10" s="1"/>
  <c r="G632" i="17" a="1"/>
  <c r="G632" i="17" s="1"/>
  <c r="J106" i="10" s="1" a="1"/>
  <c r="J106" i="10" s="1"/>
  <c r="G633" i="17" a="1"/>
  <c r="G633" i="17" s="1"/>
  <c r="L106" i="10" s="1" a="1"/>
  <c r="L106" i="10" s="1"/>
  <c r="G634" i="17" a="1"/>
  <c r="G634" i="17" s="1"/>
  <c r="N106" i="10" s="1" a="1"/>
  <c r="N106" i="10" s="1"/>
  <c r="G635" i="17" a="1"/>
  <c r="G635" i="17" s="1"/>
  <c r="P106" i="10" s="1" a="1"/>
  <c r="P106" i="10" s="1"/>
  <c r="B636" i="17"/>
  <c r="B637" i="17" s="1"/>
  <c r="B638" i="17" s="1"/>
  <c r="B639" i="17" s="1"/>
  <c r="B640" i="17" s="1"/>
  <c r="B641" i="17" s="1"/>
  <c r="C636" i="17"/>
  <c r="B107" i="10" s="1" a="1"/>
  <c r="B107" i="10" s="1"/>
  <c r="F636" i="17"/>
  <c r="E107" i="10" s="1" a="1"/>
  <c r="E107" i="10" s="1"/>
  <c r="G636" i="17" a="1"/>
  <c r="G636" i="17" s="1"/>
  <c r="F107" i="10" s="1" a="1"/>
  <c r="F107" i="10" s="1"/>
  <c r="M636" i="17"/>
  <c r="Y107" i="10" a="1"/>
  <c r="Y107" i="10" s="1"/>
  <c r="G637" i="17" a="1"/>
  <c r="G637" i="17" s="1"/>
  <c r="H107" i="10" s="1" a="1"/>
  <c r="H107" i="10" s="1"/>
  <c r="G638" i="17" a="1"/>
  <c r="G638" i="17" s="1"/>
  <c r="J107" i="10" s="1" a="1"/>
  <c r="J107" i="10" s="1"/>
  <c r="G639" i="17" a="1"/>
  <c r="G639" i="17" s="1"/>
  <c r="L107" i="10" s="1" a="1"/>
  <c r="L107" i="10" s="1"/>
  <c r="G640" i="17" a="1"/>
  <c r="G640" i="17" s="1"/>
  <c r="N107" i="10" s="1" a="1"/>
  <c r="N107" i="10" s="1"/>
  <c r="G641" i="17" a="1"/>
  <c r="G641" i="17" s="1"/>
  <c r="P107" i="10" s="1" a="1"/>
  <c r="P107" i="10" s="1"/>
  <c r="B642" i="17"/>
  <c r="B643" i="17" s="1"/>
  <c r="B644" i="17" s="1"/>
  <c r="B645" i="17" s="1"/>
  <c r="B646" i="17" s="1"/>
  <c r="B647" i="17" s="1"/>
  <c r="C642" i="17"/>
  <c r="F642" i="17"/>
  <c r="E108" i="10" s="1" a="1"/>
  <c r="E108" i="10" s="1"/>
  <c r="G642" i="17" a="1"/>
  <c r="G642" i="17" s="1"/>
  <c r="F108" i="10" s="1" a="1"/>
  <c r="F108" i="10" s="1"/>
  <c r="M642" i="17"/>
  <c r="Y108" i="10" a="1"/>
  <c r="Y108" i="10" s="1"/>
  <c r="G643" i="17" a="1"/>
  <c r="G643" i="17" s="1"/>
  <c r="H108" i="10" s="1" a="1"/>
  <c r="H108" i="10" s="1"/>
  <c r="G644" i="17" a="1"/>
  <c r="G644" i="17" s="1"/>
  <c r="J108" i="10" s="1" a="1"/>
  <c r="J108" i="10" s="1"/>
  <c r="G645" i="17" a="1"/>
  <c r="G645" i="17" s="1"/>
  <c r="L108" i="10" s="1" a="1"/>
  <c r="L108" i="10" s="1"/>
  <c r="G646" i="17" a="1"/>
  <c r="G646" i="17" s="1"/>
  <c r="N108" i="10" s="1" a="1"/>
  <c r="N108" i="10" s="1"/>
  <c r="G647" i="17" a="1"/>
  <c r="G647" i="17" s="1"/>
  <c r="P108" i="10" s="1" a="1"/>
  <c r="P108" i="10" s="1"/>
  <c r="B648" i="17"/>
  <c r="B649" i="17" s="1"/>
  <c r="B650" i="17" s="1"/>
  <c r="B651" i="17" s="1"/>
  <c r="B652" i="17" s="1"/>
  <c r="B653" i="17" s="1"/>
  <c r="C648" i="17"/>
  <c r="F648" i="17"/>
  <c r="E109" i="10" s="1" a="1"/>
  <c r="E109" i="10" s="1"/>
  <c r="G648" i="17" a="1"/>
  <c r="G648" i="17" s="1"/>
  <c r="F109" i="10" s="1" a="1"/>
  <c r="F109" i="10" s="1"/>
  <c r="M648" i="17"/>
  <c r="Y109" i="10" a="1"/>
  <c r="Y109" i="10" s="1"/>
  <c r="G649" i="17" a="1"/>
  <c r="G649" i="17" s="1"/>
  <c r="H109" i="10" s="1" a="1"/>
  <c r="H109" i="10" s="1"/>
  <c r="G650" i="17" a="1"/>
  <c r="G650" i="17" s="1"/>
  <c r="J109" i="10" s="1" a="1"/>
  <c r="J109" i="10" s="1"/>
  <c r="G651" i="17" a="1"/>
  <c r="G651" i="17" s="1"/>
  <c r="L109" i="10" s="1" a="1"/>
  <c r="L109" i="10" s="1"/>
  <c r="G652" i="17" a="1"/>
  <c r="G652" i="17" s="1"/>
  <c r="N109" i="10" s="1" a="1"/>
  <c r="N109" i="10" s="1"/>
  <c r="G653" i="17" a="1"/>
  <c r="G653" i="17" s="1"/>
  <c r="P109" i="10" s="1" a="1"/>
  <c r="P109" i="10" s="1"/>
  <c r="B654" i="17"/>
  <c r="B655" i="17" s="1"/>
  <c r="B656" i="17" s="1"/>
  <c r="B657" i="17" s="1"/>
  <c r="B658" i="17" s="1"/>
  <c r="B659" i="17" s="1"/>
  <c r="C654" i="17"/>
  <c r="F654" i="17"/>
  <c r="E110" i="10" s="1" a="1"/>
  <c r="E110" i="10" s="1"/>
  <c r="G654" i="17" a="1"/>
  <c r="G654" i="17" s="1"/>
  <c r="F110" i="10" s="1" a="1"/>
  <c r="F110" i="10" s="1"/>
  <c r="M654" i="17"/>
  <c r="G655" i="17" a="1"/>
  <c r="G655" i="17" s="1"/>
  <c r="H110" i="10" s="1" a="1"/>
  <c r="H110" i="10" s="1"/>
  <c r="G656" i="17" a="1"/>
  <c r="G656" i="17" s="1"/>
  <c r="J110" i="10" s="1" a="1"/>
  <c r="J110" i="10" s="1"/>
  <c r="G657" i="17" a="1"/>
  <c r="G657" i="17" s="1"/>
  <c r="L110" i="10" s="1" a="1"/>
  <c r="L110" i="10" s="1"/>
  <c r="G658" i="17" a="1"/>
  <c r="G658" i="17" s="1"/>
  <c r="N110" i="10" s="1" a="1"/>
  <c r="N110" i="10" s="1"/>
  <c r="G659" i="17" a="1"/>
  <c r="G659" i="17" s="1"/>
  <c r="P110" i="10" s="1" a="1"/>
  <c r="P110" i="10" s="1"/>
  <c r="B660" i="17"/>
  <c r="B661" i="17" s="1"/>
  <c r="B662" i="17" s="1"/>
  <c r="B663" i="17" s="1"/>
  <c r="B664" i="17" s="1"/>
  <c r="B665" i="17" s="1"/>
  <c r="C660" i="17"/>
  <c r="F660" i="17"/>
  <c r="E111" i="10" s="1" a="1"/>
  <c r="E111" i="10" s="1"/>
  <c r="G660" i="17" a="1"/>
  <c r="G660" i="17" s="1"/>
  <c r="F111" i="10" s="1" a="1"/>
  <c r="F111" i="10" s="1"/>
  <c r="M660" i="17"/>
  <c r="Y111" i="10" a="1"/>
  <c r="Y111" i="10" s="1"/>
  <c r="G661" i="17" a="1"/>
  <c r="G661" i="17" s="1"/>
  <c r="H111" i="10" s="1" a="1"/>
  <c r="H111" i="10" s="1"/>
  <c r="G662" i="17" a="1"/>
  <c r="G662" i="17" s="1"/>
  <c r="J111" i="10" s="1" a="1"/>
  <c r="J111" i="10" s="1"/>
  <c r="G663" i="17" a="1"/>
  <c r="G663" i="17" s="1"/>
  <c r="L111" i="10" s="1" a="1"/>
  <c r="L111" i="10" s="1"/>
  <c r="G664" i="17" a="1"/>
  <c r="G664" i="17" s="1"/>
  <c r="N111" i="10" s="1" a="1"/>
  <c r="N111" i="10" s="1"/>
  <c r="G665" i="17" a="1"/>
  <c r="G665" i="17" s="1"/>
  <c r="P111" i="10" s="1" a="1"/>
  <c r="P111" i="10" s="1"/>
  <c r="B666" i="17"/>
  <c r="A112" i="10" s="1" a="1"/>
  <c r="A112" i="10" s="1"/>
  <c r="C666" i="17"/>
  <c r="B112" i="10" s="1" a="1"/>
  <c r="B112" i="10" s="1"/>
  <c r="F666" i="17"/>
  <c r="E112" i="10" s="1" a="1"/>
  <c r="E112" i="10" s="1"/>
  <c r="G666" i="17" a="1"/>
  <c r="G666" i="17" s="1"/>
  <c r="F112" i="10" s="1" a="1"/>
  <c r="F112" i="10" s="1"/>
  <c r="M666" i="17"/>
  <c r="G667" i="17" a="1"/>
  <c r="G667" i="17" s="1"/>
  <c r="H112" i="10" s="1" a="1"/>
  <c r="H112" i="10" s="1"/>
  <c r="G668" i="17" a="1"/>
  <c r="G668" i="17" s="1"/>
  <c r="J112" i="10" s="1" a="1"/>
  <c r="J112" i="10" s="1"/>
  <c r="G669" i="17" a="1"/>
  <c r="G669" i="17" s="1"/>
  <c r="L112" i="10" s="1" a="1"/>
  <c r="L112" i="10" s="1"/>
  <c r="G670" i="17" a="1"/>
  <c r="G670" i="17" s="1"/>
  <c r="N112" i="10" s="1" a="1"/>
  <c r="N112" i="10" s="1"/>
  <c r="G671" i="17" a="1"/>
  <c r="G671" i="17" s="1"/>
  <c r="P112" i="10" s="1" a="1"/>
  <c r="P112" i="10" s="1"/>
  <c r="B672" i="17"/>
  <c r="B673" i="17" s="1"/>
  <c r="B674" i="17" s="1"/>
  <c r="B675" i="17" s="1"/>
  <c r="B676" i="17" s="1"/>
  <c r="B677" i="17" s="1"/>
  <c r="C672" i="17"/>
  <c r="B113" i="10" s="1" a="1"/>
  <c r="B113" i="10" s="1"/>
  <c r="F672" i="17"/>
  <c r="E113" i="10" s="1" a="1"/>
  <c r="E113" i="10" s="1"/>
  <c r="G672" i="17" a="1"/>
  <c r="G672" i="17" s="1"/>
  <c r="F113" i="10" s="1" a="1"/>
  <c r="F113" i="10" s="1"/>
  <c r="M672" i="17"/>
  <c r="Y113" i="10" a="1"/>
  <c r="Y113" i="10" s="1"/>
  <c r="G673" i="17" a="1"/>
  <c r="G673" i="17" s="1"/>
  <c r="H113" i="10" s="1" a="1"/>
  <c r="H113" i="10" s="1"/>
  <c r="G674" i="17" a="1"/>
  <c r="G674" i="17" s="1"/>
  <c r="J113" i="10" s="1" a="1"/>
  <c r="J113" i="10" s="1"/>
  <c r="G675" i="17" a="1"/>
  <c r="G675" i="17" s="1"/>
  <c r="L113" i="10" s="1" a="1"/>
  <c r="L113" i="10" s="1"/>
  <c r="G676" i="17" a="1"/>
  <c r="G676" i="17" s="1"/>
  <c r="N113" i="10" s="1" a="1"/>
  <c r="N113" i="10" s="1"/>
  <c r="G677" i="17" a="1"/>
  <c r="G677" i="17" s="1"/>
  <c r="P113" i="10" s="1" a="1"/>
  <c r="P113" i="10" s="1"/>
  <c r="B678" i="17"/>
  <c r="B679" i="17" s="1"/>
  <c r="B680" i="17" s="1"/>
  <c r="B681" i="17" s="1"/>
  <c r="B682" i="17" s="1"/>
  <c r="B683" i="17" s="1"/>
  <c r="C678" i="17"/>
  <c r="B114" i="10" s="1" a="1"/>
  <c r="B114" i="10" s="1"/>
  <c r="F678" i="17"/>
  <c r="E114" i="10" s="1" a="1"/>
  <c r="E114" i="10" s="1"/>
  <c r="G678" i="17" a="1"/>
  <c r="G678" i="17" s="1"/>
  <c r="F114" i="10" s="1" a="1"/>
  <c r="F114" i="10" s="1"/>
  <c r="M678" i="17"/>
  <c r="G679" i="17" a="1"/>
  <c r="G679" i="17" s="1"/>
  <c r="H114" i="10" s="1" a="1"/>
  <c r="H114" i="10" s="1"/>
  <c r="G680" i="17" a="1"/>
  <c r="G680" i="17" s="1"/>
  <c r="J114" i="10" s="1" a="1"/>
  <c r="J114" i="10" s="1"/>
  <c r="G681" i="17" a="1"/>
  <c r="G681" i="17" s="1"/>
  <c r="L114" i="10" s="1" a="1"/>
  <c r="L114" i="10" s="1"/>
  <c r="G682" i="17" a="1"/>
  <c r="G682" i="17" s="1"/>
  <c r="N114" i="10" s="1" a="1"/>
  <c r="N114" i="10" s="1"/>
  <c r="G683" i="17" a="1"/>
  <c r="G683" i="17" s="1"/>
  <c r="P114" i="10" s="1" a="1"/>
  <c r="P114" i="10" s="1"/>
  <c r="B684" i="17"/>
  <c r="B685" i="17" s="1"/>
  <c r="B686" i="17" s="1"/>
  <c r="B687" i="17" s="1"/>
  <c r="B688" i="17" s="1"/>
  <c r="B689" i="17" s="1"/>
  <c r="C684" i="17"/>
  <c r="B115" i="10" s="1" a="1"/>
  <c r="B115" i="10" s="1"/>
  <c r="F684" i="17"/>
  <c r="E115" i="10" s="1" a="1"/>
  <c r="E115" i="10" s="1"/>
  <c r="G684" i="17" a="1"/>
  <c r="G684" i="17" s="1"/>
  <c r="F115" i="10" s="1" a="1"/>
  <c r="F115" i="10" s="1"/>
  <c r="M684" i="17"/>
  <c r="Y115" i="10" a="1"/>
  <c r="Y115" i="10" s="1"/>
  <c r="G685" i="17" a="1"/>
  <c r="G685" i="17" s="1"/>
  <c r="H115" i="10" s="1" a="1"/>
  <c r="H115" i="10" s="1"/>
  <c r="G686" i="17" a="1"/>
  <c r="G686" i="17" s="1"/>
  <c r="J115" i="10" s="1" a="1"/>
  <c r="J115" i="10" s="1"/>
  <c r="G687" i="17" a="1"/>
  <c r="G687" i="17" s="1"/>
  <c r="L115" i="10" s="1" a="1"/>
  <c r="L115" i="10" s="1"/>
  <c r="G688" i="17" a="1"/>
  <c r="G688" i="17" s="1"/>
  <c r="N115" i="10" s="1" a="1"/>
  <c r="N115" i="10" s="1"/>
  <c r="G689" i="17" a="1"/>
  <c r="G689" i="17" s="1"/>
  <c r="P115" i="10" s="1" a="1"/>
  <c r="P115" i="10" s="1"/>
  <c r="B690" i="17"/>
  <c r="B691" i="17" s="1"/>
  <c r="B692" i="17" s="1"/>
  <c r="B693" i="17" s="1"/>
  <c r="B694" i="17" s="1"/>
  <c r="B695" i="17" s="1"/>
  <c r="C690" i="17"/>
  <c r="B116" i="10" s="1" a="1"/>
  <c r="B116" i="10" s="1"/>
  <c r="F690" i="17"/>
  <c r="E116" i="10" s="1" a="1"/>
  <c r="E116" i="10" s="1"/>
  <c r="G690" i="17" a="1"/>
  <c r="G690" i="17" s="1"/>
  <c r="F116" i="10" s="1" a="1"/>
  <c r="F116" i="10" s="1"/>
  <c r="M690" i="17"/>
  <c r="Y116" i="10" a="1"/>
  <c r="Y116" i="10" s="1"/>
  <c r="G691" i="17" a="1"/>
  <c r="G691" i="17" s="1"/>
  <c r="H116" i="10" s="1" a="1"/>
  <c r="H116" i="10" s="1"/>
  <c r="G692" i="17" a="1"/>
  <c r="G692" i="17" s="1"/>
  <c r="J116" i="10" s="1" a="1"/>
  <c r="J116" i="10" s="1"/>
  <c r="G693" i="17" a="1"/>
  <c r="G693" i="17" s="1"/>
  <c r="L116" i="10" s="1" a="1"/>
  <c r="L116" i="10" s="1"/>
  <c r="G694" i="17" a="1"/>
  <c r="G694" i="17" s="1"/>
  <c r="N116" i="10" s="1" a="1"/>
  <c r="N116" i="10" s="1"/>
  <c r="G695" i="17" a="1"/>
  <c r="G695" i="17" s="1"/>
  <c r="P116" i="10" s="1" a="1"/>
  <c r="P116" i="10" s="1"/>
  <c r="B696" i="17"/>
  <c r="B697" i="17" s="1"/>
  <c r="B698" i="17" s="1"/>
  <c r="B699" i="17" s="1"/>
  <c r="B700" i="17" s="1"/>
  <c r="B701" i="17" s="1"/>
  <c r="C696" i="17"/>
  <c r="B117" i="10" s="1" a="1"/>
  <c r="B117" i="10" s="1"/>
  <c r="F696" i="17"/>
  <c r="E117" i="10" s="1" a="1"/>
  <c r="E117" i="10" s="1"/>
  <c r="G696" i="17" a="1"/>
  <c r="G696" i="17" s="1"/>
  <c r="F117" i="10" s="1" a="1"/>
  <c r="F117" i="10" s="1"/>
  <c r="M696" i="17"/>
  <c r="Y117" i="10" a="1"/>
  <c r="Y117" i="10" s="1"/>
  <c r="G697" i="17" a="1"/>
  <c r="G697" i="17" s="1"/>
  <c r="H117" i="10" s="1" a="1"/>
  <c r="H117" i="10" s="1"/>
  <c r="G698" i="17" a="1"/>
  <c r="G698" i="17" s="1"/>
  <c r="J117" i="10" s="1" a="1"/>
  <c r="J117" i="10" s="1"/>
  <c r="G699" i="17" a="1"/>
  <c r="G699" i="17" s="1"/>
  <c r="L117" i="10" s="1" a="1"/>
  <c r="L117" i="10" s="1"/>
  <c r="G700" i="17" a="1"/>
  <c r="G700" i="17" s="1"/>
  <c r="N117" i="10" s="1" a="1"/>
  <c r="N117" i="10" s="1"/>
  <c r="G701" i="17" a="1"/>
  <c r="G701" i="17" s="1"/>
  <c r="P117" i="10" s="1" a="1"/>
  <c r="P117" i="10" s="1"/>
  <c r="B702" i="17"/>
  <c r="B703" i="17" s="1"/>
  <c r="B704" i="17" s="1"/>
  <c r="B705" i="17" s="1"/>
  <c r="B706" i="17" s="1"/>
  <c r="B707" i="17" s="1"/>
  <c r="C702" i="17"/>
  <c r="F702" i="17"/>
  <c r="E118" i="10" s="1" a="1"/>
  <c r="E118" i="10" s="1"/>
  <c r="G702" i="17" a="1"/>
  <c r="G702" i="17" s="1"/>
  <c r="F118" i="10" s="1" a="1"/>
  <c r="F118" i="10" s="1"/>
  <c r="M702" i="17"/>
  <c r="W118" i="10" a="1"/>
  <c r="W118" i="10" s="1"/>
  <c r="G703" i="17" a="1"/>
  <c r="G703" i="17" s="1"/>
  <c r="H118" i="10" s="1" a="1"/>
  <c r="H118" i="10" s="1"/>
  <c r="G704" i="17" a="1"/>
  <c r="G704" i="17" s="1"/>
  <c r="J118" i="10" s="1" a="1"/>
  <c r="J118" i="10" s="1"/>
  <c r="G705" i="17" a="1"/>
  <c r="G705" i="17" s="1"/>
  <c r="L118" i="10" s="1" a="1"/>
  <c r="L118" i="10" s="1"/>
  <c r="G706" i="17" a="1"/>
  <c r="G706" i="17" s="1"/>
  <c r="N118" i="10" s="1" a="1"/>
  <c r="N118" i="10" s="1"/>
  <c r="G707" i="17" a="1"/>
  <c r="G707" i="17" s="1"/>
  <c r="P118" i="10" s="1" a="1"/>
  <c r="P118" i="10" s="1"/>
  <c r="B708" i="17"/>
  <c r="B709" i="17" s="1"/>
  <c r="B710" i="17" s="1"/>
  <c r="B711" i="17" s="1"/>
  <c r="B712" i="17" s="1"/>
  <c r="B713" i="17" s="1"/>
  <c r="C708" i="17"/>
  <c r="B119" i="10" s="1" a="1"/>
  <c r="B119" i="10" s="1"/>
  <c r="F708" i="17"/>
  <c r="E119" i="10" s="1" a="1"/>
  <c r="E119" i="10" s="1"/>
  <c r="G708" i="17" a="1"/>
  <c r="G708" i="17" s="1"/>
  <c r="F119" i="10" s="1" a="1"/>
  <c r="F119" i="10" s="1"/>
  <c r="M708" i="17"/>
  <c r="Y119" i="10" a="1"/>
  <c r="Y119" i="10" s="1"/>
  <c r="G709" i="17" a="1"/>
  <c r="G709" i="17" s="1"/>
  <c r="H119" i="10" s="1" a="1"/>
  <c r="H119" i="10" s="1"/>
  <c r="G710" i="17" a="1"/>
  <c r="G710" i="17" s="1"/>
  <c r="J119" i="10" s="1" a="1"/>
  <c r="J119" i="10" s="1"/>
  <c r="G711" i="17" a="1"/>
  <c r="G711" i="17" s="1"/>
  <c r="L119" i="10" s="1" a="1"/>
  <c r="L119" i="10" s="1"/>
  <c r="G712" i="17" a="1"/>
  <c r="G712" i="17" s="1"/>
  <c r="N119" i="10" s="1" a="1"/>
  <c r="N119" i="10" s="1"/>
  <c r="G713" i="17" a="1"/>
  <c r="G713" i="17" s="1"/>
  <c r="P119" i="10" s="1" a="1"/>
  <c r="P119" i="10" s="1"/>
  <c r="B714" i="17"/>
  <c r="A120" i="10" s="1" a="1"/>
  <c r="A120" i="10" s="1"/>
  <c r="C714" i="17"/>
  <c r="B120" i="10" s="1" a="1"/>
  <c r="B120" i="10" s="1"/>
  <c r="F714" i="17"/>
  <c r="E120" i="10" s="1" a="1"/>
  <c r="E120" i="10" s="1"/>
  <c r="G714" i="17" a="1"/>
  <c r="G714" i="17" s="1"/>
  <c r="F120" i="10" s="1" a="1"/>
  <c r="F120" i="10" s="1"/>
  <c r="M714" i="17"/>
  <c r="Y120" i="10" a="1"/>
  <c r="Y120" i="10" s="1"/>
  <c r="G715" i="17" a="1"/>
  <c r="G715" i="17" s="1"/>
  <c r="H120" i="10" s="1" a="1"/>
  <c r="H120" i="10" s="1"/>
  <c r="G716" i="17" a="1"/>
  <c r="G716" i="17" s="1"/>
  <c r="J120" i="10" s="1" a="1"/>
  <c r="J120" i="10" s="1"/>
  <c r="G717" i="17" a="1"/>
  <c r="G717" i="17" s="1"/>
  <c r="L120" i="10" s="1" a="1"/>
  <c r="L120" i="10" s="1"/>
  <c r="G718" i="17" a="1"/>
  <c r="G718" i="17" s="1"/>
  <c r="N120" i="10" s="1" a="1"/>
  <c r="N120" i="10" s="1"/>
  <c r="G719" i="17" a="1"/>
  <c r="G719" i="17" s="1"/>
  <c r="P120" i="10" s="1" a="1"/>
  <c r="P120" i="10" s="1"/>
  <c r="B720" i="17"/>
  <c r="B721" i="17" s="1"/>
  <c r="B722" i="17" s="1"/>
  <c r="B723" i="17" s="1"/>
  <c r="B724" i="17" s="1"/>
  <c r="B725" i="17" s="1"/>
  <c r="C720" i="17"/>
  <c r="B121" i="10" s="1" a="1"/>
  <c r="B121" i="10" s="1"/>
  <c r="F720" i="17"/>
  <c r="E121" i="10" s="1" a="1"/>
  <c r="E121" i="10" s="1"/>
  <c r="G720" i="17" a="1"/>
  <c r="G720" i="17" s="1"/>
  <c r="F121" i="10" s="1" a="1"/>
  <c r="F121" i="10" s="1"/>
  <c r="M720" i="17"/>
  <c r="Y121" i="10" a="1"/>
  <c r="Y121" i="10" s="1"/>
  <c r="G721" i="17" a="1"/>
  <c r="G721" i="17" s="1"/>
  <c r="H121" i="10" s="1" a="1"/>
  <c r="H121" i="10" s="1"/>
  <c r="G722" i="17" a="1"/>
  <c r="G722" i="17" s="1"/>
  <c r="J121" i="10" s="1" a="1"/>
  <c r="J121" i="10" s="1"/>
  <c r="G723" i="17" a="1"/>
  <c r="G723" i="17" s="1"/>
  <c r="L121" i="10" s="1" a="1"/>
  <c r="L121" i="10" s="1"/>
  <c r="G724" i="17" a="1"/>
  <c r="G724" i="17" s="1"/>
  <c r="N121" i="10" s="1" a="1"/>
  <c r="N121" i="10" s="1"/>
  <c r="G725" i="17" a="1"/>
  <c r="G725" i="17" s="1"/>
  <c r="P121" i="10" s="1" a="1"/>
  <c r="P121" i="10" s="1"/>
  <c r="B726" i="17"/>
  <c r="B727" i="17" s="1"/>
  <c r="B728" i="17" s="1"/>
  <c r="B729" i="17" s="1"/>
  <c r="B730" i="17" s="1"/>
  <c r="B731" i="17" s="1"/>
  <c r="C726" i="17"/>
  <c r="F726" i="17"/>
  <c r="E122" i="10" s="1" a="1"/>
  <c r="E122" i="10" s="1"/>
  <c r="G726" i="17" a="1"/>
  <c r="G726" i="17" s="1"/>
  <c r="F122" i="10" s="1" a="1"/>
  <c r="F122" i="10" s="1"/>
  <c r="M726" i="17"/>
  <c r="Y122" i="10" a="1"/>
  <c r="Y122" i="10" s="1"/>
  <c r="G727" i="17" a="1"/>
  <c r="G727" i="17" s="1"/>
  <c r="H122" i="10" s="1" a="1"/>
  <c r="H122" i="10" s="1"/>
  <c r="G728" i="17" a="1"/>
  <c r="G728" i="17" s="1"/>
  <c r="J122" i="10" s="1" a="1"/>
  <c r="J122" i="10" s="1"/>
  <c r="G729" i="17" a="1"/>
  <c r="G729" i="17" s="1"/>
  <c r="L122" i="10" s="1" a="1"/>
  <c r="L122" i="10" s="1"/>
  <c r="G730" i="17" a="1"/>
  <c r="G730" i="17" s="1"/>
  <c r="N122" i="10" s="1" a="1"/>
  <c r="N122" i="10" s="1"/>
  <c r="G731" i="17" a="1"/>
  <c r="G731" i="17" s="1"/>
  <c r="P122" i="10" s="1" a="1"/>
  <c r="P122" i="10" s="1"/>
  <c r="B732" i="17"/>
  <c r="B733" i="17" s="1"/>
  <c r="B734" i="17" s="1"/>
  <c r="B735" i="17" s="1"/>
  <c r="B736" i="17" s="1"/>
  <c r="B737" i="17" s="1"/>
  <c r="C732" i="17"/>
  <c r="B123" i="10" s="1" a="1"/>
  <c r="B123" i="10" s="1"/>
  <c r="F732" i="17"/>
  <c r="E123" i="10" s="1" a="1"/>
  <c r="E123" i="10" s="1"/>
  <c r="G732" i="17" a="1"/>
  <c r="G732" i="17" s="1"/>
  <c r="F123" i="10" s="1" a="1"/>
  <c r="F123" i="10" s="1"/>
  <c r="M732" i="17"/>
  <c r="Y123" i="10" a="1"/>
  <c r="Y123" i="10" s="1"/>
  <c r="G733" i="17" a="1"/>
  <c r="G733" i="17" s="1"/>
  <c r="H123" i="10" s="1" a="1"/>
  <c r="H123" i="10" s="1"/>
  <c r="G734" i="17" a="1"/>
  <c r="G734" i="17" s="1"/>
  <c r="J123" i="10" s="1" a="1"/>
  <c r="J123" i="10" s="1"/>
  <c r="G735" i="17" a="1"/>
  <c r="G735" i="17" s="1"/>
  <c r="L123" i="10" s="1" a="1"/>
  <c r="L123" i="10" s="1"/>
  <c r="G736" i="17" a="1"/>
  <c r="G736" i="17" s="1"/>
  <c r="N123" i="10" s="1" a="1"/>
  <c r="N123" i="10" s="1"/>
  <c r="G737" i="17" a="1"/>
  <c r="G737" i="17" s="1"/>
  <c r="P123" i="10" s="1" a="1"/>
  <c r="P123" i="10" s="1"/>
  <c r="B738" i="17"/>
  <c r="B739" i="17" s="1"/>
  <c r="B740" i="17" s="1"/>
  <c r="B741" i="17" s="1"/>
  <c r="B742" i="17" s="1"/>
  <c r="B743" i="17" s="1"/>
  <c r="C738" i="17"/>
  <c r="B124" i="10" s="1" a="1"/>
  <c r="B124" i="10" s="1"/>
  <c r="F738" i="17"/>
  <c r="E124" i="10" s="1" a="1"/>
  <c r="E124" i="10" s="1"/>
  <c r="G738" i="17" a="1"/>
  <c r="G738" i="17" s="1"/>
  <c r="F124" i="10" s="1" a="1"/>
  <c r="F124" i="10" s="1"/>
  <c r="M738" i="17"/>
  <c r="G739" i="17" a="1"/>
  <c r="G739" i="17" s="1"/>
  <c r="H124" i="10" s="1" a="1"/>
  <c r="H124" i="10" s="1"/>
  <c r="G740" i="17" a="1"/>
  <c r="G740" i="17" s="1"/>
  <c r="J124" i="10" s="1" a="1"/>
  <c r="J124" i="10" s="1"/>
  <c r="G741" i="17" a="1"/>
  <c r="G741" i="17" s="1"/>
  <c r="L124" i="10" s="1" a="1"/>
  <c r="L124" i="10" s="1"/>
  <c r="G742" i="17" a="1"/>
  <c r="G742" i="17" s="1"/>
  <c r="N124" i="10" s="1" a="1"/>
  <c r="N124" i="10" s="1"/>
  <c r="G743" i="17" a="1"/>
  <c r="G743" i="17" s="1"/>
  <c r="P124" i="10" s="1" a="1"/>
  <c r="P124" i="10" s="1"/>
  <c r="B744" i="17"/>
  <c r="B745" i="17" s="1"/>
  <c r="B746" i="17" s="1"/>
  <c r="B747" i="17" s="1"/>
  <c r="B748" i="17" s="1"/>
  <c r="B749" i="17" s="1"/>
  <c r="C744" i="17"/>
  <c r="B125" i="10" s="1" a="1"/>
  <c r="B125" i="10" s="1"/>
  <c r="F744" i="17"/>
  <c r="E125" i="10" s="1" a="1"/>
  <c r="E125" i="10" s="1"/>
  <c r="G744" i="17" a="1"/>
  <c r="G744" i="17" s="1"/>
  <c r="F125" i="10" s="1" a="1"/>
  <c r="F125" i="10" s="1"/>
  <c r="M744" i="17"/>
  <c r="Y125" i="10" a="1"/>
  <c r="Y125" i="10" s="1"/>
  <c r="G745" i="17" a="1"/>
  <c r="G745" i="17" s="1"/>
  <c r="H125" i="10" s="1" a="1"/>
  <c r="H125" i="10" s="1"/>
  <c r="G746" i="17" a="1"/>
  <c r="G746" i="17" s="1"/>
  <c r="J125" i="10" s="1" a="1"/>
  <c r="J125" i="10" s="1"/>
  <c r="G747" i="17" a="1"/>
  <c r="G747" i="17" s="1"/>
  <c r="L125" i="10" s="1" a="1"/>
  <c r="L125" i="10" s="1"/>
  <c r="G748" i="17" a="1"/>
  <c r="G748" i="17" s="1"/>
  <c r="N125" i="10" s="1" a="1"/>
  <c r="N125" i="10" s="1"/>
  <c r="G749" i="17" a="1"/>
  <c r="G749" i="17" s="1"/>
  <c r="P125" i="10" s="1" a="1"/>
  <c r="P125" i="10" s="1"/>
  <c r="B750" i="17"/>
  <c r="B751" i="17" s="1"/>
  <c r="B752" i="17" s="1"/>
  <c r="B753" i="17" s="1"/>
  <c r="B754" i="17" s="1"/>
  <c r="B755" i="17" s="1"/>
  <c r="C750" i="17"/>
  <c r="B126" i="10" s="1" a="1"/>
  <c r="B126" i="10" s="1"/>
  <c r="F750" i="17"/>
  <c r="E126" i="10" s="1" a="1"/>
  <c r="E126" i="10" s="1"/>
  <c r="G750" i="17" a="1"/>
  <c r="G750" i="17" s="1"/>
  <c r="F126" i="10" s="1" a="1"/>
  <c r="F126" i="10" s="1"/>
  <c r="M750" i="17"/>
  <c r="G751" i="17" a="1"/>
  <c r="G751" i="17" s="1"/>
  <c r="H126" i="10" s="1" a="1"/>
  <c r="H126" i="10" s="1"/>
  <c r="G752" i="17" a="1"/>
  <c r="G752" i="17" s="1"/>
  <c r="J126" i="10" s="1" a="1"/>
  <c r="J126" i="10" s="1"/>
  <c r="G753" i="17" a="1"/>
  <c r="G753" i="17" s="1"/>
  <c r="L126" i="10" s="1" a="1"/>
  <c r="L126" i="10" s="1"/>
  <c r="G754" i="17" a="1"/>
  <c r="G754" i="17" s="1"/>
  <c r="N126" i="10" s="1" a="1"/>
  <c r="N126" i="10" s="1"/>
  <c r="G755" i="17" a="1"/>
  <c r="G755" i="17" s="1"/>
  <c r="P126" i="10" s="1" a="1"/>
  <c r="P126" i="10" s="1"/>
  <c r="B756" i="17"/>
  <c r="B757" i="17" s="1"/>
  <c r="B758" i="17" s="1"/>
  <c r="B759" i="17" s="1"/>
  <c r="B760" i="17" s="1"/>
  <c r="B761" i="17" s="1"/>
  <c r="C756" i="17"/>
  <c r="B127" i="10" s="1" a="1"/>
  <c r="B127" i="10" s="1"/>
  <c r="F756" i="17"/>
  <c r="E127" i="10" s="1" a="1"/>
  <c r="E127" i="10" s="1"/>
  <c r="G756" i="17" a="1"/>
  <c r="G756" i="17" s="1"/>
  <c r="F127" i="10" s="1" a="1"/>
  <c r="F127" i="10" s="1"/>
  <c r="M756" i="17"/>
  <c r="Y127" i="10" a="1"/>
  <c r="Y127" i="10" s="1"/>
  <c r="G757" i="17" a="1"/>
  <c r="G757" i="17" s="1"/>
  <c r="H127" i="10" s="1" a="1"/>
  <c r="H127" i="10" s="1"/>
  <c r="G758" i="17" a="1"/>
  <c r="G758" i="17" s="1"/>
  <c r="J127" i="10" s="1" a="1"/>
  <c r="J127" i="10" s="1"/>
  <c r="G759" i="17" a="1"/>
  <c r="G759" i="17" s="1"/>
  <c r="L127" i="10" s="1" a="1"/>
  <c r="L127" i="10" s="1"/>
  <c r="G760" i="17" a="1"/>
  <c r="G760" i="17" s="1"/>
  <c r="N127" i="10" s="1" a="1"/>
  <c r="N127" i="10" s="1"/>
  <c r="G761" i="17" a="1"/>
  <c r="G761" i="17" s="1"/>
  <c r="P127" i="10" s="1" a="1"/>
  <c r="P127" i="10" s="1"/>
  <c r="B762" i="17"/>
  <c r="B763" i="17" s="1"/>
  <c r="B764" i="17" s="1"/>
  <c r="B765" i="17" s="1"/>
  <c r="B766" i="17" s="1"/>
  <c r="B767" i="17" s="1"/>
  <c r="C762" i="17"/>
  <c r="B128" i="10" s="1" a="1"/>
  <c r="B128" i="10" s="1"/>
  <c r="F762" i="17"/>
  <c r="E128" i="10" s="1" a="1"/>
  <c r="E128" i="10" s="1"/>
  <c r="G762" i="17" a="1"/>
  <c r="G762" i="17" s="1"/>
  <c r="F128" i="10" s="1" a="1"/>
  <c r="F128" i="10" s="1"/>
  <c r="M762" i="17"/>
  <c r="Y128" i="10" a="1"/>
  <c r="Y128" i="10" s="1"/>
  <c r="G763" i="17" a="1"/>
  <c r="G763" i="17" s="1"/>
  <c r="H128" i="10" s="1" a="1"/>
  <c r="H128" i="10" s="1"/>
  <c r="G764" i="17" a="1"/>
  <c r="G764" i="17" s="1"/>
  <c r="J128" i="10" s="1" a="1"/>
  <c r="J128" i="10" s="1"/>
  <c r="G765" i="17" a="1"/>
  <c r="G765" i="17" s="1"/>
  <c r="L128" i="10" s="1" a="1"/>
  <c r="L128" i="10" s="1"/>
  <c r="G766" i="17" a="1"/>
  <c r="G766" i="17" s="1"/>
  <c r="N128" i="10" s="1" a="1"/>
  <c r="N128" i="10" s="1"/>
  <c r="G767" i="17" a="1"/>
  <c r="G767" i="17" s="1"/>
  <c r="P128" i="10" s="1" a="1"/>
  <c r="P128" i="10" s="1"/>
  <c r="B768" i="17"/>
  <c r="B769" i="17" s="1"/>
  <c r="B770" i="17" s="1"/>
  <c r="B771" i="17" s="1"/>
  <c r="B772" i="17" s="1"/>
  <c r="B773" i="17" s="1"/>
  <c r="C768" i="17"/>
  <c r="F768" i="17"/>
  <c r="E129" i="10" s="1" a="1"/>
  <c r="E129" i="10" s="1"/>
  <c r="G768" i="17" a="1"/>
  <c r="G768" i="17" s="1"/>
  <c r="F129" i="10" s="1" a="1"/>
  <c r="F129" i="10" s="1"/>
  <c r="M768" i="17"/>
  <c r="Y129" i="10" a="1"/>
  <c r="Y129" i="10" s="1"/>
  <c r="G769" i="17" a="1"/>
  <c r="G769" i="17" s="1"/>
  <c r="H129" i="10" s="1" a="1"/>
  <c r="H129" i="10" s="1"/>
  <c r="G770" i="17" a="1"/>
  <c r="G770" i="17" s="1"/>
  <c r="J129" i="10" s="1" a="1"/>
  <c r="J129" i="10" s="1"/>
  <c r="G771" i="17" a="1"/>
  <c r="G771" i="17" s="1"/>
  <c r="L129" i="10" s="1" a="1"/>
  <c r="L129" i="10" s="1"/>
  <c r="G772" i="17" a="1"/>
  <c r="G772" i="17" s="1"/>
  <c r="N129" i="10" s="1" a="1"/>
  <c r="N129" i="10" s="1"/>
  <c r="G773" i="17" a="1"/>
  <c r="G773" i="17" s="1"/>
  <c r="P129" i="10" s="1" a="1"/>
  <c r="P129" i="10" s="1"/>
  <c r="B774" i="17"/>
  <c r="B775" i="17" s="1"/>
  <c r="B776" i="17" s="1"/>
  <c r="B777" i="17" s="1"/>
  <c r="B778" i="17" s="1"/>
  <c r="B779" i="17" s="1"/>
  <c r="C774" i="17"/>
  <c r="B130" i="10" s="1" a="1"/>
  <c r="B130" i="10" s="1"/>
  <c r="F774" i="17"/>
  <c r="E130" i="10" s="1" a="1"/>
  <c r="E130" i="10" s="1"/>
  <c r="G774" i="17" a="1"/>
  <c r="G774" i="17" s="1"/>
  <c r="F130" i="10" s="1" a="1"/>
  <c r="F130" i="10" s="1"/>
  <c r="M774" i="17"/>
  <c r="Y130" i="10" a="1"/>
  <c r="Y130" i="10" s="1"/>
  <c r="G775" i="17" a="1"/>
  <c r="G775" i="17" s="1"/>
  <c r="H130" i="10" s="1" a="1"/>
  <c r="H130" i="10" s="1"/>
  <c r="G776" i="17" a="1"/>
  <c r="G776" i="17" s="1"/>
  <c r="J130" i="10" s="1" a="1"/>
  <c r="J130" i="10" s="1"/>
  <c r="G777" i="17" a="1"/>
  <c r="G777" i="17" s="1"/>
  <c r="L130" i="10" s="1" a="1"/>
  <c r="L130" i="10" s="1"/>
  <c r="G778" i="17" a="1"/>
  <c r="G778" i="17" s="1"/>
  <c r="N130" i="10" s="1" a="1"/>
  <c r="N130" i="10" s="1"/>
  <c r="G779" i="17" a="1"/>
  <c r="G779" i="17" s="1"/>
  <c r="P130" i="10" s="1" a="1"/>
  <c r="P130" i="10" s="1"/>
  <c r="B780" i="17"/>
  <c r="B781" i="17" s="1"/>
  <c r="B782" i="17" s="1"/>
  <c r="B783" i="17" s="1"/>
  <c r="B784" i="17" s="1"/>
  <c r="B785" i="17" s="1"/>
  <c r="C780" i="17"/>
  <c r="B131" i="10" s="1" a="1"/>
  <c r="B131" i="10" s="1"/>
  <c r="F780" i="17"/>
  <c r="E131" i="10" s="1" a="1"/>
  <c r="E131" i="10" s="1"/>
  <c r="G780" i="17" a="1"/>
  <c r="G780" i="17" s="1"/>
  <c r="F131" i="10" s="1" a="1"/>
  <c r="F131" i="10" s="1"/>
  <c r="M780" i="17"/>
  <c r="Y131" i="10" a="1"/>
  <c r="Y131" i="10" s="1"/>
  <c r="G781" i="17" a="1"/>
  <c r="G781" i="17" s="1"/>
  <c r="H131" i="10" s="1" a="1"/>
  <c r="H131" i="10" s="1"/>
  <c r="G782" i="17" a="1"/>
  <c r="G782" i="17" s="1"/>
  <c r="J131" i="10" s="1" a="1"/>
  <c r="J131" i="10" s="1"/>
  <c r="G783" i="17" a="1"/>
  <c r="G783" i="17" s="1"/>
  <c r="L131" i="10" s="1" a="1"/>
  <c r="L131" i="10" s="1"/>
  <c r="G784" i="17" a="1"/>
  <c r="G784" i="17" s="1"/>
  <c r="N131" i="10" s="1" a="1"/>
  <c r="N131" i="10" s="1"/>
  <c r="G785" i="17" a="1"/>
  <c r="G785" i="17" s="1"/>
  <c r="P131" i="10" s="1" a="1"/>
  <c r="P131" i="10" s="1"/>
  <c r="B786" i="17"/>
  <c r="B787" i="17" s="1"/>
  <c r="B788" i="17" s="1"/>
  <c r="B789" i="17" s="1"/>
  <c r="B790" i="17" s="1"/>
  <c r="B791" i="17" s="1"/>
  <c r="C786" i="17"/>
  <c r="B132" i="10" s="1" a="1"/>
  <c r="B132" i="10" s="1"/>
  <c r="F786" i="17"/>
  <c r="E132" i="10" s="1" a="1"/>
  <c r="E132" i="10" s="1"/>
  <c r="G786" i="17" a="1"/>
  <c r="G786" i="17" s="1"/>
  <c r="F132" i="10" s="1" a="1"/>
  <c r="F132" i="10" s="1"/>
  <c r="M786" i="17"/>
  <c r="G787" i="17" a="1"/>
  <c r="G787" i="17" s="1"/>
  <c r="H132" i="10" s="1" a="1"/>
  <c r="H132" i="10" s="1"/>
  <c r="G788" i="17" a="1"/>
  <c r="G788" i="17" s="1"/>
  <c r="J132" i="10" s="1" a="1"/>
  <c r="J132" i="10" s="1"/>
  <c r="G789" i="17" a="1"/>
  <c r="G789" i="17" s="1"/>
  <c r="L132" i="10" s="1" a="1"/>
  <c r="L132" i="10" s="1"/>
  <c r="G790" i="17" a="1"/>
  <c r="G790" i="17" s="1"/>
  <c r="N132" i="10" s="1" a="1"/>
  <c r="N132" i="10" s="1"/>
  <c r="G791" i="17" a="1"/>
  <c r="G791" i="17" s="1"/>
  <c r="P132" i="10" s="1" a="1"/>
  <c r="P132" i="10" s="1"/>
  <c r="B792" i="17"/>
  <c r="B793" i="17" s="1"/>
  <c r="B794" i="17" s="1"/>
  <c r="B795" i="17" s="1"/>
  <c r="B796" i="17" s="1"/>
  <c r="B797" i="17" s="1"/>
  <c r="C792" i="17"/>
  <c r="B133" i="10" s="1" a="1"/>
  <c r="B133" i="10" s="1"/>
  <c r="F792" i="17"/>
  <c r="E133" i="10" s="1" a="1"/>
  <c r="E133" i="10" s="1"/>
  <c r="G792" i="17" a="1"/>
  <c r="G792" i="17" s="1"/>
  <c r="F133" i="10" s="1" a="1"/>
  <c r="F133" i="10" s="1"/>
  <c r="M792" i="17"/>
  <c r="Y133" i="10" a="1"/>
  <c r="Y133" i="10" s="1"/>
  <c r="G793" i="17" a="1"/>
  <c r="G793" i="17" s="1"/>
  <c r="H133" i="10" s="1" a="1"/>
  <c r="H133" i="10" s="1"/>
  <c r="G794" i="17" a="1"/>
  <c r="G794" i="17" s="1"/>
  <c r="J133" i="10" s="1" a="1"/>
  <c r="J133" i="10" s="1"/>
  <c r="G795" i="17" a="1"/>
  <c r="G795" i="17" s="1"/>
  <c r="L133" i="10" s="1" a="1"/>
  <c r="L133" i="10" s="1"/>
  <c r="G796" i="17" a="1"/>
  <c r="G796" i="17" s="1"/>
  <c r="N133" i="10" s="1" a="1"/>
  <c r="N133" i="10" s="1"/>
  <c r="G797" i="17" a="1"/>
  <c r="G797" i="17" s="1"/>
  <c r="P133" i="10" s="1" a="1"/>
  <c r="P133" i="10" s="1"/>
  <c r="B798" i="17"/>
  <c r="B799" i="17" s="1"/>
  <c r="B800" i="17" s="1"/>
  <c r="B801" i="17" s="1"/>
  <c r="B802" i="17" s="1"/>
  <c r="B803" i="17" s="1"/>
  <c r="C798" i="17"/>
  <c r="B134" i="10" s="1" a="1"/>
  <c r="B134" i="10" s="1"/>
  <c r="F798" i="17"/>
  <c r="E134" i="10" s="1" a="1"/>
  <c r="E134" i="10" s="1"/>
  <c r="G798" i="17" a="1"/>
  <c r="G798" i="17" s="1"/>
  <c r="F134" i="10" s="1" a="1"/>
  <c r="F134" i="10" s="1"/>
  <c r="M798" i="17"/>
  <c r="G799" i="17" a="1"/>
  <c r="G799" i="17" s="1"/>
  <c r="H134" i="10" s="1" a="1"/>
  <c r="H134" i="10" s="1"/>
  <c r="G800" i="17" a="1"/>
  <c r="G800" i="17" s="1"/>
  <c r="J134" i="10" s="1" a="1"/>
  <c r="J134" i="10" s="1"/>
  <c r="G801" i="17" a="1"/>
  <c r="G801" i="17" s="1"/>
  <c r="L134" i="10" s="1" a="1"/>
  <c r="L134" i="10" s="1"/>
  <c r="G802" i="17" a="1"/>
  <c r="G802" i="17" s="1"/>
  <c r="N134" i="10" s="1" a="1"/>
  <c r="N134" i="10" s="1"/>
  <c r="G803" i="17" a="1"/>
  <c r="G803" i="17" s="1"/>
  <c r="P134" i="10" s="1" a="1"/>
  <c r="P134" i="10" s="1"/>
  <c r="B804" i="17"/>
  <c r="B805" i="17" s="1"/>
  <c r="B806" i="17" s="1"/>
  <c r="B807" i="17" s="1"/>
  <c r="B808" i="17" s="1"/>
  <c r="B809" i="17" s="1"/>
  <c r="C804" i="17"/>
  <c r="B135" i="10" s="1" a="1"/>
  <c r="B135" i="10" s="1"/>
  <c r="F804" i="17"/>
  <c r="E135" i="10" s="1" a="1"/>
  <c r="E135" i="10" s="1"/>
  <c r="G804" i="17" a="1"/>
  <c r="G804" i="17" s="1"/>
  <c r="F135" i="10" s="1" a="1"/>
  <c r="F135" i="10" s="1"/>
  <c r="M804" i="17"/>
  <c r="Y135" i="10" a="1"/>
  <c r="Y135" i="10" s="1"/>
  <c r="G805" i="17" a="1"/>
  <c r="G805" i="17" s="1"/>
  <c r="H135" i="10" s="1" a="1"/>
  <c r="H135" i="10" s="1"/>
  <c r="G806" i="17" a="1"/>
  <c r="G806" i="17" s="1"/>
  <c r="J135" i="10" s="1" a="1"/>
  <c r="J135" i="10" s="1"/>
  <c r="G807" i="17" a="1"/>
  <c r="G807" i="17" s="1"/>
  <c r="L135" i="10" s="1" a="1"/>
  <c r="L135" i="10" s="1"/>
  <c r="G808" i="17" a="1"/>
  <c r="G808" i="17" s="1"/>
  <c r="N135" i="10" s="1" a="1"/>
  <c r="N135" i="10" s="1"/>
  <c r="G809" i="17" a="1"/>
  <c r="G809" i="17" s="1"/>
  <c r="P135" i="10" s="1" a="1"/>
  <c r="P135" i="10" s="1"/>
  <c r="B810" i="17"/>
  <c r="B811" i="17" s="1"/>
  <c r="B812" i="17" s="1"/>
  <c r="B813" i="17" s="1"/>
  <c r="B814" i="17" s="1"/>
  <c r="B815" i="17" s="1"/>
  <c r="C810" i="17"/>
  <c r="B136" i="10" s="1" a="1"/>
  <c r="B136" i="10" s="1"/>
  <c r="F810" i="17"/>
  <c r="E136" i="10" s="1" a="1"/>
  <c r="E136" i="10" s="1"/>
  <c r="G810" i="17" a="1"/>
  <c r="G810" i="17" s="1"/>
  <c r="F136" i="10" s="1" a="1"/>
  <c r="F136" i="10" s="1"/>
  <c r="M810" i="17"/>
  <c r="Y136" i="10" a="1"/>
  <c r="Y136" i="10" s="1"/>
  <c r="G811" i="17" a="1"/>
  <c r="G811" i="17" s="1"/>
  <c r="H136" i="10" s="1" a="1"/>
  <c r="H136" i="10" s="1"/>
  <c r="G812" i="17" a="1"/>
  <c r="G812" i="17" s="1"/>
  <c r="J136" i="10" s="1" a="1"/>
  <c r="J136" i="10" s="1"/>
  <c r="G813" i="17" a="1"/>
  <c r="G813" i="17" s="1"/>
  <c r="L136" i="10" s="1" a="1"/>
  <c r="L136" i="10" s="1"/>
  <c r="G814" i="17" a="1"/>
  <c r="G814" i="17" s="1"/>
  <c r="N136" i="10" s="1" a="1"/>
  <c r="N136" i="10" s="1"/>
  <c r="G815" i="17" a="1"/>
  <c r="G815" i="17" s="1"/>
  <c r="P136" i="10" s="1" a="1"/>
  <c r="P136" i="10" s="1"/>
  <c r="B816" i="17"/>
  <c r="B817" i="17" s="1"/>
  <c r="B818" i="17" s="1"/>
  <c r="B819" i="17" s="1"/>
  <c r="B820" i="17" s="1"/>
  <c r="B821" i="17" s="1"/>
  <c r="C816" i="17"/>
  <c r="B137" i="10" s="1" a="1"/>
  <c r="B137" i="10" s="1"/>
  <c r="F816" i="17"/>
  <c r="E137" i="10" s="1" a="1"/>
  <c r="E137" i="10" s="1"/>
  <c r="G816" i="17" a="1"/>
  <c r="G816" i="17" s="1"/>
  <c r="F137" i="10" s="1" a="1"/>
  <c r="F137" i="10" s="1"/>
  <c r="M816" i="17"/>
  <c r="Y137" i="10" a="1"/>
  <c r="Y137" i="10" s="1"/>
  <c r="G817" i="17" a="1"/>
  <c r="G817" i="17" s="1"/>
  <c r="H137" i="10" s="1" a="1"/>
  <c r="H137" i="10" s="1"/>
  <c r="G818" i="17" a="1"/>
  <c r="G818" i="17" s="1"/>
  <c r="J137" i="10" s="1" a="1"/>
  <c r="J137" i="10" s="1"/>
  <c r="G819" i="17" a="1"/>
  <c r="G819" i="17" s="1"/>
  <c r="L137" i="10" s="1" a="1"/>
  <c r="L137" i="10" s="1"/>
  <c r="G820" i="17" a="1"/>
  <c r="G820" i="17" s="1"/>
  <c r="N137" i="10" s="1" a="1"/>
  <c r="N137" i="10" s="1"/>
  <c r="G821" i="17" a="1"/>
  <c r="G821" i="17" s="1"/>
  <c r="P137" i="10" s="1" a="1"/>
  <c r="P137" i="10" s="1"/>
  <c r="B822" i="17"/>
  <c r="B823" i="17" s="1"/>
  <c r="B824" i="17" s="1"/>
  <c r="B825" i="17" s="1"/>
  <c r="B826" i="17" s="1"/>
  <c r="B827" i="17" s="1"/>
  <c r="C822" i="17"/>
  <c r="B138" i="10" s="1" a="1"/>
  <c r="B138" i="10" s="1"/>
  <c r="F822" i="17"/>
  <c r="E138" i="10" s="1" a="1"/>
  <c r="E138" i="10" s="1"/>
  <c r="G822" i="17" a="1"/>
  <c r="G822" i="17" s="1"/>
  <c r="F138" i="10" s="1" a="1"/>
  <c r="F138" i="10" s="1"/>
  <c r="M822" i="17"/>
  <c r="G823" i="17" a="1"/>
  <c r="G823" i="17" s="1"/>
  <c r="H138" i="10" s="1" a="1"/>
  <c r="H138" i="10" s="1"/>
  <c r="G824" i="17" a="1"/>
  <c r="G824" i="17" s="1"/>
  <c r="J138" i="10" s="1" a="1"/>
  <c r="J138" i="10" s="1"/>
  <c r="G825" i="17" a="1"/>
  <c r="G825" i="17" s="1"/>
  <c r="L138" i="10" s="1" a="1"/>
  <c r="L138" i="10" s="1"/>
  <c r="G826" i="17" a="1"/>
  <c r="G826" i="17" s="1"/>
  <c r="N138" i="10" s="1" a="1"/>
  <c r="N138" i="10" s="1"/>
  <c r="G827" i="17" a="1"/>
  <c r="G827" i="17" s="1"/>
  <c r="P138" i="10" s="1" a="1"/>
  <c r="P138" i="10" s="1"/>
  <c r="B828" i="17"/>
  <c r="B829" i="17" s="1"/>
  <c r="B830" i="17" s="1"/>
  <c r="B831" i="17" s="1"/>
  <c r="B832" i="17" s="1"/>
  <c r="B833" i="17" s="1"/>
  <c r="C828" i="17"/>
  <c r="F828" i="17"/>
  <c r="E139" i="10" s="1" a="1"/>
  <c r="E139" i="10" s="1"/>
  <c r="G828" i="17" a="1"/>
  <c r="G828" i="17" s="1"/>
  <c r="F139" i="10" s="1" a="1"/>
  <c r="F139" i="10" s="1"/>
  <c r="M828" i="17"/>
  <c r="W139" i="10" a="1"/>
  <c r="W139" i="10" s="1"/>
  <c r="Y139" i="10" a="1"/>
  <c r="Y139" i="10" s="1"/>
  <c r="G829" i="17" a="1"/>
  <c r="G829" i="17" s="1"/>
  <c r="H139" i="10" s="1" a="1"/>
  <c r="H139" i="10" s="1"/>
  <c r="G830" i="17" a="1"/>
  <c r="G830" i="17" s="1"/>
  <c r="J139" i="10" s="1" a="1"/>
  <c r="J139" i="10" s="1"/>
  <c r="G831" i="17" a="1"/>
  <c r="G831" i="17" s="1"/>
  <c r="L139" i="10" s="1" a="1"/>
  <c r="L139" i="10" s="1"/>
  <c r="G832" i="17" a="1"/>
  <c r="G832" i="17" s="1"/>
  <c r="N139" i="10" s="1" a="1"/>
  <c r="N139" i="10" s="1"/>
  <c r="G833" i="17" a="1"/>
  <c r="G833" i="17" s="1"/>
  <c r="P139" i="10" s="1" a="1"/>
  <c r="P139" i="10" s="1"/>
  <c r="B834" i="17"/>
  <c r="B835" i="17" s="1"/>
  <c r="B836" i="17" s="1"/>
  <c r="B837" i="17" s="1"/>
  <c r="B838" i="17" s="1"/>
  <c r="B839" i="17" s="1"/>
  <c r="C834" i="17"/>
  <c r="B140" i="10" s="1" a="1"/>
  <c r="B140" i="10" s="1"/>
  <c r="F834" i="17"/>
  <c r="E140" i="10" s="1" a="1"/>
  <c r="E140" i="10" s="1"/>
  <c r="G834" i="17" a="1"/>
  <c r="G834" i="17" s="1"/>
  <c r="F140" i="10" s="1" a="1"/>
  <c r="F140" i="10" s="1"/>
  <c r="M834" i="17"/>
  <c r="Y140" i="10" a="1"/>
  <c r="Y140" i="10" s="1"/>
  <c r="G835" i="17" a="1"/>
  <c r="G835" i="17" s="1"/>
  <c r="H140" i="10" s="1" a="1"/>
  <c r="H140" i="10" s="1"/>
  <c r="G836" i="17" a="1"/>
  <c r="G836" i="17" s="1"/>
  <c r="J140" i="10" s="1" a="1"/>
  <c r="J140" i="10" s="1"/>
  <c r="G837" i="17" a="1"/>
  <c r="G837" i="17" s="1"/>
  <c r="L140" i="10" s="1" a="1"/>
  <c r="L140" i="10" s="1"/>
  <c r="G838" i="17" a="1"/>
  <c r="G838" i="17" s="1"/>
  <c r="N140" i="10" s="1" a="1"/>
  <c r="N140" i="10" s="1"/>
  <c r="G839" i="17" a="1"/>
  <c r="G839" i="17" s="1"/>
  <c r="P140" i="10" s="1" a="1"/>
  <c r="P140" i="10" s="1"/>
  <c r="B840" i="17"/>
  <c r="B841" i="17" s="1"/>
  <c r="B842" i="17" s="1"/>
  <c r="B843" i="17" s="1"/>
  <c r="B844" i="17" s="1"/>
  <c r="B845" i="17" s="1"/>
  <c r="C840" i="17"/>
  <c r="F840" i="17"/>
  <c r="G840" i="17" a="1"/>
  <c r="G840" i="17" s="1"/>
  <c r="M840" i="17"/>
  <c r="G841" i="17" a="1"/>
  <c r="G841" i="17" s="1"/>
  <c r="G842" i="17" a="1"/>
  <c r="G842" i="17" s="1"/>
  <c r="G843" i="17" a="1"/>
  <c r="G843" i="17" s="1"/>
  <c r="G844" i="17" a="1"/>
  <c r="G844" i="17" s="1"/>
  <c r="G845" i="17" a="1"/>
  <c r="G845" i="17" s="1"/>
  <c r="B846" i="17"/>
  <c r="B847" i="17" s="1"/>
  <c r="B848" i="17" s="1"/>
  <c r="B849" i="17" s="1"/>
  <c r="B850" i="17" s="1"/>
  <c r="B851" i="17" s="1"/>
  <c r="C846" i="17"/>
  <c r="F846" i="17"/>
  <c r="G846" i="17" a="1"/>
  <c r="G846" i="17" s="1"/>
  <c r="M846" i="17"/>
  <c r="G847" i="17" a="1"/>
  <c r="G847" i="17" s="1"/>
  <c r="G848" i="17" a="1"/>
  <c r="G848" i="17" s="1"/>
  <c r="G849" i="17" a="1"/>
  <c r="G849" i="17" s="1"/>
  <c r="G850" i="17" a="1"/>
  <c r="G850" i="17" s="1"/>
  <c r="G851" i="17" a="1"/>
  <c r="G851" i="17" s="1"/>
  <c r="B852" i="17"/>
  <c r="B853" i="17" s="1"/>
  <c r="B854" i="17" s="1"/>
  <c r="B855" i="17" s="1"/>
  <c r="B856" i="17" s="1"/>
  <c r="B857" i="17" s="1"/>
  <c r="C852" i="17"/>
  <c r="F852" i="17"/>
  <c r="G852" i="17" a="1"/>
  <c r="G852" i="17" s="1"/>
  <c r="M852" i="17"/>
  <c r="G853" i="17" a="1"/>
  <c r="G853" i="17" s="1"/>
  <c r="G854" i="17" a="1"/>
  <c r="G854" i="17" s="1"/>
  <c r="G855" i="17" a="1"/>
  <c r="G855" i="17" s="1"/>
  <c r="G856" i="17" a="1"/>
  <c r="G856" i="17" s="1"/>
  <c r="G857" i="17" a="1"/>
  <c r="G857" i="17" s="1"/>
  <c r="B858" i="17"/>
  <c r="B859" i="17" s="1"/>
  <c r="B860" i="17" s="1"/>
  <c r="B861" i="17" s="1"/>
  <c r="B862" i="17" s="1"/>
  <c r="B863" i="17" s="1"/>
  <c r="C858" i="17"/>
  <c r="F858" i="17"/>
  <c r="G858" i="17" a="1"/>
  <c r="G858" i="17" s="1"/>
  <c r="M858" i="17"/>
  <c r="G859" i="17" a="1"/>
  <c r="G859" i="17" s="1"/>
  <c r="G860" i="17" a="1"/>
  <c r="G860" i="17" s="1"/>
  <c r="G861" i="17" a="1"/>
  <c r="G861" i="17" s="1"/>
  <c r="G862" i="17" a="1"/>
  <c r="G862" i="17" s="1"/>
  <c r="G863" i="17" a="1"/>
  <c r="G863" i="17" s="1"/>
  <c r="B864" i="17"/>
  <c r="B865" i="17" s="1"/>
  <c r="B866" i="17" s="1"/>
  <c r="B867" i="17" s="1"/>
  <c r="B868" i="17" s="1"/>
  <c r="B869" i="17" s="1"/>
  <c r="C864" i="17"/>
  <c r="F864" i="17"/>
  <c r="G864" i="17" a="1"/>
  <c r="G864" i="17" s="1"/>
  <c r="M864" i="17"/>
  <c r="G865" i="17" a="1"/>
  <c r="G865" i="17" s="1"/>
  <c r="G866" i="17" a="1"/>
  <c r="G866" i="17" s="1"/>
  <c r="G867" i="17" a="1"/>
  <c r="G867" i="17" s="1"/>
  <c r="G868" i="17" a="1"/>
  <c r="G868" i="17" s="1"/>
  <c r="G869" i="17" a="1"/>
  <c r="G869" i="17" s="1"/>
  <c r="B870" i="17"/>
  <c r="B871" i="17" s="1"/>
  <c r="B872" i="17" s="1"/>
  <c r="B873" i="17" s="1"/>
  <c r="B874" i="17" s="1"/>
  <c r="B875" i="17" s="1"/>
  <c r="C870" i="17"/>
  <c r="F870" i="17"/>
  <c r="G870" i="17" a="1"/>
  <c r="G870" i="17" s="1"/>
  <c r="M870" i="17"/>
  <c r="G871" i="17" a="1"/>
  <c r="G871" i="17" s="1"/>
  <c r="G872" i="17" a="1"/>
  <c r="G872" i="17" s="1"/>
  <c r="G873" i="17" a="1"/>
  <c r="G873" i="17" s="1"/>
  <c r="G874" i="17" a="1"/>
  <c r="G874" i="17" s="1"/>
  <c r="G875" i="17" a="1"/>
  <c r="G875" i="17" s="1"/>
  <c r="B876" i="17"/>
  <c r="B877" i="17" s="1"/>
  <c r="B878" i="17" s="1"/>
  <c r="B879" i="17" s="1"/>
  <c r="B880" i="17" s="1"/>
  <c r="B881" i="17" s="1"/>
  <c r="C876" i="17"/>
  <c r="F876" i="17"/>
  <c r="G876" i="17" a="1"/>
  <c r="G876" i="17" s="1"/>
  <c r="M876" i="17"/>
  <c r="G877" i="17" a="1"/>
  <c r="G877" i="17" s="1"/>
  <c r="G878" i="17" a="1"/>
  <c r="G878" i="17" s="1"/>
  <c r="G879" i="17" a="1"/>
  <c r="G879" i="17" s="1"/>
  <c r="G880" i="17" a="1"/>
  <c r="G880" i="17" s="1"/>
  <c r="G881" i="17" a="1"/>
  <c r="G881" i="17" s="1"/>
  <c r="B882" i="17"/>
  <c r="B883" i="17" s="1"/>
  <c r="B884" i="17" s="1"/>
  <c r="B885" i="17" s="1"/>
  <c r="B886" i="17" s="1"/>
  <c r="B887" i="17" s="1"/>
  <c r="C882" i="17"/>
  <c r="F882" i="17"/>
  <c r="G882" i="17" a="1"/>
  <c r="G882" i="17" s="1"/>
  <c r="M882" i="17"/>
  <c r="G883" i="17" a="1"/>
  <c r="G883" i="17" s="1"/>
  <c r="G884" i="17" a="1"/>
  <c r="G884" i="17" s="1"/>
  <c r="G885" i="17" a="1"/>
  <c r="G885" i="17" s="1"/>
  <c r="G886" i="17" a="1"/>
  <c r="G886" i="17" s="1"/>
  <c r="G887" i="17" a="1"/>
  <c r="G887" i="17" s="1"/>
  <c r="B888" i="17"/>
  <c r="B889" i="17" s="1"/>
  <c r="B890" i="17" s="1"/>
  <c r="B891" i="17" s="1"/>
  <c r="B892" i="17" s="1"/>
  <c r="B893" i="17" s="1"/>
  <c r="C888" i="17"/>
  <c r="F888" i="17"/>
  <c r="G888" i="17" a="1"/>
  <c r="G888" i="17" s="1"/>
  <c r="M888" i="17"/>
  <c r="G889" i="17" a="1"/>
  <c r="G889" i="17" s="1"/>
  <c r="G890" i="17" a="1"/>
  <c r="G890" i="17" s="1"/>
  <c r="G891" i="17" a="1"/>
  <c r="G891" i="17" s="1"/>
  <c r="G892" i="17" a="1"/>
  <c r="G892" i="17" s="1"/>
  <c r="G893" i="17" a="1"/>
  <c r="G893" i="17" s="1"/>
  <c r="B894" i="17"/>
  <c r="B895" i="17" s="1"/>
  <c r="B896" i="17" s="1"/>
  <c r="B897" i="17" s="1"/>
  <c r="B898" i="17" s="1"/>
  <c r="B899" i="17" s="1"/>
  <c r="C894" i="17"/>
  <c r="F894" i="17"/>
  <c r="G894" i="17" a="1"/>
  <c r="G894" i="17" s="1"/>
  <c r="M894" i="17"/>
  <c r="G895" i="17" a="1"/>
  <c r="G895" i="17" s="1"/>
  <c r="G896" i="17" a="1"/>
  <c r="G896" i="17" s="1"/>
  <c r="G897" i="17" a="1"/>
  <c r="G897" i="17" s="1"/>
  <c r="G898" i="17" a="1"/>
  <c r="G898" i="17" s="1"/>
  <c r="G899" i="17" a="1"/>
  <c r="G899" i="17" s="1"/>
  <c r="B900" i="17"/>
  <c r="B901" i="17" s="1"/>
  <c r="B902" i="17" s="1"/>
  <c r="B903" i="17" s="1"/>
  <c r="B904" i="17" s="1"/>
  <c r="B905" i="17" s="1"/>
  <c r="C900" i="17"/>
  <c r="F900" i="17"/>
  <c r="G900" i="17" a="1"/>
  <c r="G900" i="17" s="1"/>
  <c r="M900" i="17"/>
  <c r="G901" i="17" a="1"/>
  <c r="G901" i="17" s="1"/>
  <c r="G902" i="17" a="1"/>
  <c r="G902" i="17" s="1"/>
  <c r="G903" i="17" a="1"/>
  <c r="G903" i="17" s="1"/>
  <c r="G904" i="17" a="1"/>
  <c r="G904" i="17" s="1"/>
  <c r="G905" i="17" a="1"/>
  <c r="G905" i="17" s="1"/>
  <c r="B906" i="17"/>
  <c r="B907" i="17" s="1"/>
  <c r="B908" i="17" s="1"/>
  <c r="B909" i="17" s="1"/>
  <c r="B910" i="17" s="1"/>
  <c r="B911" i="17" s="1"/>
  <c r="C906" i="17"/>
  <c r="F906" i="17"/>
  <c r="G906" i="17" a="1"/>
  <c r="G906" i="17" s="1"/>
  <c r="M906" i="17"/>
  <c r="G907" i="17" a="1"/>
  <c r="G907" i="17" s="1"/>
  <c r="G908" i="17" a="1"/>
  <c r="G908" i="17" s="1"/>
  <c r="G909" i="17" a="1"/>
  <c r="G909" i="17" s="1"/>
  <c r="G910" i="17" a="1"/>
  <c r="G910" i="17" s="1"/>
  <c r="G911" i="17" a="1"/>
  <c r="G911" i="17" s="1"/>
  <c r="B912" i="17"/>
  <c r="B913" i="17" s="1"/>
  <c r="B914" i="17" s="1"/>
  <c r="B915" i="17" s="1"/>
  <c r="B916" i="17" s="1"/>
  <c r="B917" i="17" s="1"/>
  <c r="C912" i="17"/>
  <c r="F912" i="17"/>
  <c r="G912" i="17" a="1"/>
  <c r="G912" i="17" s="1"/>
  <c r="M912" i="17"/>
  <c r="G913" i="17" a="1"/>
  <c r="G913" i="17" s="1"/>
  <c r="G914" i="17" a="1"/>
  <c r="G914" i="17" s="1"/>
  <c r="G915" i="17" a="1"/>
  <c r="G915" i="17" s="1"/>
  <c r="G916" i="17" a="1"/>
  <c r="G916" i="17" s="1"/>
  <c r="G917" i="17" a="1"/>
  <c r="G917" i="17" s="1"/>
  <c r="B918" i="17"/>
  <c r="B919" i="17" s="1"/>
  <c r="B920" i="17" s="1"/>
  <c r="B921" i="17" s="1"/>
  <c r="B922" i="17" s="1"/>
  <c r="B923" i="17" s="1"/>
  <c r="C918" i="17"/>
  <c r="F918" i="17"/>
  <c r="G918" i="17" a="1"/>
  <c r="G918" i="17" s="1"/>
  <c r="M918" i="17"/>
  <c r="G919" i="17" a="1"/>
  <c r="G919" i="17" s="1"/>
  <c r="G920" i="17" a="1"/>
  <c r="G920" i="17" s="1"/>
  <c r="G921" i="17" a="1"/>
  <c r="G921" i="17" s="1"/>
  <c r="G922" i="17" a="1"/>
  <c r="G922" i="17" s="1"/>
  <c r="G923" i="17" a="1"/>
  <c r="G923" i="17" s="1"/>
  <c r="B924" i="17"/>
  <c r="B925" i="17" s="1"/>
  <c r="B926" i="17" s="1"/>
  <c r="B927" i="17" s="1"/>
  <c r="B928" i="17" s="1"/>
  <c r="B929" i="17" s="1"/>
  <c r="C924" i="17"/>
  <c r="F924" i="17"/>
  <c r="G924" i="17" a="1"/>
  <c r="G924" i="17" s="1"/>
  <c r="M924" i="17"/>
  <c r="G925" i="17" a="1"/>
  <c r="G925" i="17" s="1"/>
  <c r="G926" i="17" a="1"/>
  <c r="G926" i="17" s="1"/>
  <c r="G927" i="17" a="1"/>
  <c r="G927" i="17" s="1"/>
  <c r="G928" i="17" a="1"/>
  <c r="G928" i="17" s="1"/>
  <c r="G929" i="17" a="1"/>
  <c r="G929" i="17" s="1"/>
  <c r="B930" i="17"/>
  <c r="B931" i="17" s="1"/>
  <c r="B932" i="17" s="1"/>
  <c r="B933" i="17" s="1"/>
  <c r="B934" i="17" s="1"/>
  <c r="B935" i="17" s="1"/>
  <c r="C930" i="17"/>
  <c r="F930" i="17"/>
  <c r="G930" i="17" a="1"/>
  <c r="G930" i="17" s="1"/>
  <c r="M930" i="17"/>
  <c r="G931" i="17" a="1"/>
  <c r="G931" i="17" s="1"/>
  <c r="G932" i="17" a="1"/>
  <c r="G932" i="17" s="1"/>
  <c r="G933" i="17" a="1"/>
  <c r="G933" i="17" s="1"/>
  <c r="G934" i="17" a="1"/>
  <c r="G934" i="17" s="1"/>
  <c r="G935" i="17" a="1"/>
  <c r="G935" i="17" s="1"/>
  <c r="B936" i="17"/>
  <c r="B937" i="17" s="1"/>
  <c r="B938" i="17" s="1"/>
  <c r="B939" i="17" s="1"/>
  <c r="B940" i="17" s="1"/>
  <c r="B941" i="17" s="1"/>
  <c r="C936" i="17"/>
  <c r="F936" i="17"/>
  <c r="G936" i="17" a="1"/>
  <c r="G936" i="17" s="1"/>
  <c r="M936" i="17"/>
  <c r="G937" i="17" a="1"/>
  <c r="G937" i="17" s="1"/>
  <c r="G938" i="17" a="1"/>
  <c r="G938" i="17" s="1"/>
  <c r="G939" i="17" a="1"/>
  <c r="G939" i="17" s="1"/>
  <c r="G940" i="17" a="1"/>
  <c r="G940" i="17" s="1"/>
  <c r="G941" i="17" a="1"/>
  <c r="G941" i="17" s="1"/>
  <c r="B942" i="17"/>
  <c r="B943" i="17" s="1"/>
  <c r="B944" i="17" s="1"/>
  <c r="B945" i="17" s="1"/>
  <c r="B946" i="17" s="1"/>
  <c r="B947" i="17" s="1"/>
  <c r="C942" i="17"/>
  <c r="F942" i="17"/>
  <c r="G942" i="17" a="1"/>
  <c r="G942" i="17" s="1"/>
  <c r="M942" i="17"/>
  <c r="G943" i="17" a="1"/>
  <c r="G943" i="17" s="1"/>
  <c r="G944" i="17" a="1"/>
  <c r="G944" i="17" s="1"/>
  <c r="G945" i="17" a="1"/>
  <c r="G945" i="17" s="1"/>
  <c r="G946" i="17" a="1"/>
  <c r="G946" i="17" s="1"/>
  <c r="G947" i="17" a="1"/>
  <c r="G947" i="17" s="1"/>
  <c r="B948" i="17"/>
  <c r="B949" i="17" s="1"/>
  <c r="B950" i="17" s="1"/>
  <c r="B951" i="17" s="1"/>
  <c r="B952" i="17" s="1"/>
  <c r="B953" i="17" s="1"/>
  <c r="C948" i="17"/>
  <c r="F948" i="17"/>
  <c r="G948" i="17" a="1"/>
  <c r="G948" i="17" s="1"/>
  <c r="M948" i="17"/>
  <c r="G949" i="17" a="1"/>
  <c r="G949" i="17" s="1"/>
  <c r="G950" i="17" a="1"/>
  <c r="G950" i="17" s="1"/>
  <c r="G951" i="17" a="1"/>
  <c r="G951" i="17" s="1"/>
  <c r="G952" i="17" a="1"/>
  <c r="G952" i="17" s="1"/>
  <c r="G953" i="17" a="1"/>
  <c r="G953" i="17" s="1"/>
  <c r="B954" i="17"/>
  <c r="B955" i="17" s="1"/>
  <c r="B956" i="17" s="1"/>
  <c r="B957" i="17" s="1"/>
  <c r="B958" i="17" s="1"/>
  <c r="B959" i="17" s="1"/>
  <c r="C954" i="17"/>
  <c r="F954" i="17"/>
  <c r="G954" i="17" a="1"/>
  <c r="G954" i="17" s="1"/>
  <c r="M954" i="17"/>
  <c r="G955" i="17" a="1"/>
  <c r="G955" i="17" s="1"/>
  <c r="G956" i="17" a="1"/>
  <c r="G956" i="17" s="1"/>
  <c r="G957" i="17" a="1"/>
  <c r="G957" i="17" s="1"/>
  <c r="G958" i="17" a="1"/>
  <c r="G958" i="17" s="1"/>
  <c r="G959" i="17" a="1"/>
  <c r="G959" i="17" s="1"/>
  <c r="B960" i="17"/>
  <c r="B961" i="17" s="1"/>
  <c r="B962" i="17" s="1"/>
  <c r="B963" i="17" s="1"/>
  <c r="B964" i="17" s="1"/>
  <c r="B965" i="17" s="1"/>
  <c r="C960" i="17"/>
  <c r="F960" i="17"/>
  <c r="G960" i="17" a="1"/>
  <c r="G960" i="17" s="1"/>
  <c r="M960" i="17"/>
  <c r="G961" i="17" a="1"/>
  <c r="G961" i="17" s="1"/>
  <c r="G962" i="17" a="1"/>
  <c r="G962" i="17" s="1"/>
  <c r="G963" i="17" a="1"/>
  <c r="G963" i="17" s="1"/>
  <c r="G964" i="17" a="1"/>
  <c r="G964" i="17" s="1"/>
  <c r="G965" i="17" a="1"/>
  <c r="G965" i="17" s="1"/>
  <c r="B966" i="17"/>
  <c r="B967" i="17" s="1"/>
  <c r="B968" i="17" s="1"/>
  <c r="B969" i="17" s="1"/>
  <c r="B970" i="17" s="1"/>
  <c r="B971" i="17" s="1"/>
  <c r="C966" i="17"/>
  <c r="F966" i="17"/>
  <c r="G966" i="17" a="1"/>
  <c r="G966" i="17" s="1"/>
  <c r="M966" i="17"/>
  <c r="G967" i="17" a="1"/>
  <c r="G967" i="17" s="1"/>
  <c r="G968" i="17" a="1"/>
  <c r="G968" i="17" s="1"/>
  <c r="G969" i="17" a="1"/>
  <c r="G969" i="17" s="1"/>
  <c r="G970" i="17" a="1"/>
  <c r="G970" i="17" s="1"/>
  <c r="G971" i="17" a="1"/>
  <c r="G971" i="17" s="1"/>
  <c r="B972" i="17"/>
  <c r="B973" i="17" s="1"/>
  <c r="B974" i="17" s="1"/>
  <c r="B975" i="17" s="1"/>
  <c r="B976" i="17" s="1"/>
  <c r="B977" i="17" s="1"/>
  <c r="C972" i="17"/>
  <c r="F972" i="17"/>
  <c r="G972" i="17" a="1"/>
  <c r="G972" i="17" s="1"/>
  <c r="M972" i="17"/>
  <c r="G973" i="17" a="1"/>
  <c r="G973" i="17" s="1"/>
  <c r="G974" i="17" a="1"/>
  <c r="G974" i="17" s="1"/>
  <c r="G975" i="17" a="1"/>
  <c r="G975" i="17" s="1"/>
  <c r="G976" i="17" a="1"/>
  <c r="G976" i="17" s="1"/>
  <c r="G977" i="17" a="1"/>
  <c r="G977" i="17" s="1"/>
  <c r="B978" i="17"/>
  <c r="B979" i="17" s="1"/>
  <c r="B980" i="17" s="1"/>
  <c r="B981" i="17" s="1"/>
  <c r="B982" i="17" s="1"/>
  <c r="B983" i="17" s="1"/>
  <c r="C978" i="17"/>
  <c r="F978" i="17"/>
  <c r="G978" i="17" a="1"/>
  <c r="G978" i="17" s="1"/>
  <c r="M978" i="17"/>
  <c r="G979" i="17" a="1"/>
  <c r="G979" i="17" s="1"/>
  <c r="G980" i="17" a="1"/>
  <c r="G980" i="17" s="1"/>
  <c r="G981" i="17" a="1"/>
  <c r="G981" i="17" s="1"/>
  <c r="G982" i="17" a="1"/>
  <c r="G982" i="17" s="1"/>
  <c r="G983" i="17" a="1"/>
  <c r="G983" i="17" s="1"/>
  <c r="B984" i="17"/>
  <c r="B985" i="17" s="1"/>
  <c r="B986" i="17" s="1"/>
  <c r="B987" i="17" s="1"/>
  <c r="B988" i="17" s="1"/>
  <c r="B989" i="17" s="1"/>
  <c r="C984" i="17"/>
  <c r="F984" i="17"/>
  <c r="G984" i="17" a="1"/>
  <c r="G984" i="17" s="1"/>
  <c r="M984" i="17"/>
  <c r="G985" i="17" a="1"/>
  <c r="G985" i="17" s="1"/>
  <c r="G986" i="17" a="1"/>
  <c r="G986" i="17" s="1"/>
  <c r="G987" i="17" a="1"/>
  <c r="G987" i="17" s="1"/>
  <c r="G988" i="17" a="1"/>
  <c r="G988" i="17" s="1"/>
  <c r="G989" i="17" a="1"/>
  <c r="G989" i="17" s="1"/>
  <c r="B990" i="17"/>
  <c r="B991" i="17" s="1"/>
  <c r="B992" i="17" s="1"/>
  <c r="B993" i="17" s="1"/>
  <c r="B994" i="17" s="1"/>
  <c r="B995" i="17" s="1"/>
  <c r="C990" i="17"/>
  <c r="F990" i="17"/>
  <c r="G990" i="17" a="1"/>
  <c r="G990" i="17" s="1"/>
  <c r="M990" i="17"/>
  <c r="G991" i="17" a="1"/>
  <c r="G991" i="17" s="1"/>
  <c r="G992" i="17" a="1"/>
  <c r="G992" i="17" s="1"/>
  <c r="G993" i="17" a="1"/>
  <c r="G993" i="17" s="1"/>
  <c r="G994" i="17" a="1"/>
  <c r="G994" i="17" s="1"/>
  <c r="G995" i="17" a="1"/>
  <c r="G995" i="17" s="1"/>
  <c r="B996" i="17"/>
  <c r="B997" i="17" s="1"/>
  <c r="B998" i="17" s="1"/>
  <c r="B999" i="17" s="1"/>
  <c r="B1000" i="17" s="1"/>
  <c r="B1001" i="17" s="1"/>
  <c r="C996" i="17"/>
  <c r="F996" i="17"/>
  <c r="G996" i="17" a="1"/>
  <c r="G996" i="17" s="1"/>
  <c r="M996" i="17"/>
  <c r="G997" i="17" a="1"/>
  <c r="G997" i="17" s="1"/>
  <c r="G998" i="17" a="1"/>
  <c r="G998" i="17" s="1"/>
  <c r="G999" i="17" a="1"/>
  <c r="G999" i="17" s="1"/>
  <c r="G1000" i="17" a="1"/>
  <c r="G1000" i="17" s="1"/>
  <c r="G1001" i="17" a="1"/>
  <c r="G1001" i="17" s="1"/>
  <c r="B1002" i="17"/>
  <c r="B1003" i="17" s="1"/>
  <c r="B1004" i="17" s="1"/>
  <c r="B1005" i="17" s="1"/>
  <c r="B1006" i="17" s="1"/>
  <c r="B1007" i="17" s="1"/>
  <c r="C1002" i="17"/>
  <c r="F1002" i="17"/>
  <c r="G1002" i="17" a="1"/>
  <c r="G1002" i="17" s="1"/>
  <c r="M1002" i="17"/>
  <c r="G1003" i="17" a="1"/>
  <c r="G1003" i="17" s="1"/>
  <c r="G1004" i="17" a="1"/>
  <c r="G1004" i="17" s="1"/>
  <c r="G1005" i="17" a="1"/>
  <c r="G1005" i="17" s="1"/>
  <c r="G1006" i="17" a="1"/>
  <c r="G1006" i="17" s="1"/>
  <c r="G1007" i="17" a="1"/>
  <c r="G1007" i="17" s="1"/>
  <c r="B1008" i="17"/>
  <c r="B1009" i="17" s="1"/>
  <c r="B1010" i="17" s="1"/>
  <c r="B1011" i="17" s="1"/>
  <c r="B1012" i="17" s="1"/>
  <c r="B1013" i="17" s="1"/>
  <c r="C1008" i="17"/>
  <c r="F1008" i="17"/>
  <c r="G1008" i="17" a="1"/>
  <c r="G1008" i="17" s="1"/>
  <c r="M1008" i="17"/>
  <c r="G1009" i="17" a="1"/>
  <c r="G1009" i="17" s="1"/>
  <c r="G1010" i="17" a="1"/>
  <c r="G1010" i="17" s="1"/>
  <c r="G1011" i="17" a="1"/>
  <c r="G1011" i="17" s="1"/>
  <c r="G1012" i="17" a="1"/>
  <c r="G1012" i="17" s="1"/>
  <c r="G1013" i="17" a="1"/>
  <c r="G1013" i="17" s="1"/>
  <c r="B1014" i="17"/>
  <c r="B1015" i="17" s="1"/>
  <c r="B1016" i="17" s="1"/>
  <c r="B1017" i="17" s="1"/>
  <c r="B1018" i="17" s="1"/>
  <c r="B1019" i="17" s="1"/>
  <c r="C1014" i="17"/>
  <c r="F1014" i="17"/>
  <c r="G1014" i="17" a="1"/>
  <c r="G1014" i="17" s="1"/>
  <c r="M1014" i="17"/>
  <c r="G1015" i="17" a="1"/>
  <c r="G1015" i="17" s="1"/>
  <c r="G1016" i="17" a="1"/>
  <c r="G1016" i="17" s="1"/>
  <c r="G1017" i="17" a="1"/>
  <c r="G1017" i="17" s="1"/>
  <c r="G1018" i="17" a="1"/>
  <c r="G1018" i="17" s="1"/>
  <c r="G1019" i="17" a="1"/>
  <c r="G1019" i="17" s="1"/>
  <c r="B1020" i="17"/>
  <c r="B1021" i="17" s="1"/>
  <c r="B1022" i="17" s="1"/>
  <c r="B1023" i="17" s="1"/>
  <c r="B1024" i="17" s="1"/>
  <c r="B1025" i="17" s="1"/>
  <c r="C1020" i="17"/>
  <c r="F1020" i="17"/>
  <c r="G1020" i="17" a="1"/>
  <c r="G1020" i="17" s="1"/>
  <c r="M1020" i="17"/>
  <c r="G1021" i="17" a="1"/>
  <c r="G1021" i="17" s="1"/>
  <c r="G1022" i="17" a="1"/>
  <c r="G1022" i="17" s="1"/>
  <c r="G1023" i="17" a="1"/>
  <c r="G1023" i="17" s="1"/>
  <c r="G1024" i="17" a="1"/>
  <c r="G1024" i="17" s="1"/>
  <c r="G1025" i="17" a="1"/>
  <c r="G1025" i="17" s="1"/>
  <c r="B1026" i="17"/>
  <c r="B1027" i="17" s="1"/>
  <c r="B1028" i="17" s="1"/>
  <c r="B1029" i="17" s="1"/>
  <c r="B1030" i="17" s="1"/>
  <c r="B1031" i="17" s="1"/>
  <c r="C1026" i="17"/>
  <c r="F1026" i="17"/>
  <c r="G1026" i="17" a="1"/>
  <c r="G1026" i="17" s="1"/>
  <c r="M1026" i="17"/>
  <c r="G1027" i="17" a="1"/>
  <c r="G1027" i="17" s="1"/>
  <c r="G1028" i="17" a="1"/>
  <c r="G1028" i="17" s="1"/>
  <c r="G1029" i="17" a="1"/>
  <c r="G1029" i="17" s="1"/>
  <c r="G1030" i="17" a="1"/>
  <c r="G1030" i="17" s="1"/>
  <c r="G1031" i="17" a="1"/>
  <c r="G1031" i="17" s="1"/>
  <c r="B1032" i="17"/>
  <c r="B1033" i="17" s="1"/>
  <c r="B1034" i="17" s="1"/>
  <c r="B1035" i="17" s="1"/>
  <c r="B1036" i="17" s="1"/>
  <c r="B1037" i="17" s="1"/>
  <c r="C1032" i="17"/>
  <c r="F1032" i="17"/>
  <c r="G1032" i="17" a="1"/>
  <c r="G1032" i="17" s="1"/>
  <c r="M1032" i="17"/>
  <c r="G1033" i="17" a="1"/>
  <c r="G1033" i="17" s="1"/>
  <c r="G1034" i="17" a="1"/>
  <c r="G1034" i="17" s="1"/>
  <c r="G1035" i="17" a="1"/>
  <c r="G1035" i="17" s="1"/>
  <c r="G1036" i="17" a="1"/>
  <c r="G1036" i="17" s="1"/>
  <c r="G1037" i="17" a="1"/>
  <c r="G1037" i="17" s="1"/>
  <c r="B1038" i="17"/>
  <c r="B1039" i="17" s="1"/>
  <c r="B1040" i="17" s="1"/>
  <c r="B1041" i="17" s="1"/>
  <c r="B1042" i="17" s="1"/>
  <c r="B1043" i="17" s="1"/>
  <c r="C1038" i="17"/>
  <c r="F1038" i="17"/>
  <c r="G1038" i="17" a="1"/>
  <c r="G1038" i="17" s="1"/>
  <c r="M1038" i="17"/>
  <c r="G1039" i="17" a="1"/>
  <c r="G1039" i="17" s="1"/>
  <c r="G1040" i="17" a="1"/>
  <c r="G1040" i="17" s="1"/>
  <c r="G1041" i="17" a="1"/>
  <c r="G1041" i="17" s="1"/>
  <c r="G1042" i="17" a="1"/>
  <c r="G1042" i="17" s="1"/>
  <c r="G1043" i="17" a="1"/>
  <c r="G1043" i="17" s="1"/>
  <c r="B1044" i="17"/>
  <c r="B1045" i="17" s="1"/>
  <c r="B1046" i="17" s="1"/>
  <c r="B1047" i="17" s="1"/>
  <c r="B1048" i="17" s="1"/>
  <c r="B1049" i="17" s="1"/>
  <c r="C1044" i="17"/>
  <c r="F1044" i="17"/>
  <c r="G1044" i="17" a="1"/>
  <c r="G1044" i="17" s="1"/>
  <c r="M1044" i="17"/>
  <c r="G1045" i="17" a="1"/>
  <c r="G1045" i="17" s="1"/>
  <c r="G1046" i="17" a="1"/>
  <c r="G1046" i="17" s="1"/>
  <c r="G1047" i="17" a="1"/>
  <c r="G1047" i="17" s="1"/>
  <c r="G1048" i="17" a="1"/>
  <c r="G1048" i="17" s="1"/>
  <c r="G1049" i="17" a="1"/>
  <c r="G1049" i="17" s="1"/>
  <c r="G29" i="17" a="1"/>
  <c r="G29" i="17" s="1"/>
  <c r="P5" i="10" s="1" a="1"/>
  <c r="P5" i="10" s="1"/>
  <c r="G28" i="17" a="1"/>
  <c r="G28" i="17" s="1"/>
  <c r="N5" i="10" s="1" a="1"/>
  <c r="N5" i="10" s="1"/>
  <c r="G27" i="17" a="1"/>
  <c r="G27" i="17" s="1"/>
  <c r="L5" i="10" s="1" a="1"/>
  <c r="L5" i="10" s="1"/>
  <c r="G26" i="17" a="1"/>
  <c r="G26" i="17" s="1"/>
  <c r="J5" i="10" s="1" a="1"/>
  <c r="J5" i="10" s="1"/>
  <c r="G25" i="17" a="1"/>
  <c r="G25" i="17" s="1"/>
  <c r="H5" i="10" s="1" a="1"/>
  <c r="H5" i="10" s="1"/>
  <c r="G24" i="17" a="1"/>
  <c r="G24" i="17" s="1"/>
  <c r="F5" i="10" s="1" a="1"/>
  <c r="F5" i="10" s="1"/>
  <c r="G23" i="17" a="1"/>
  <c r="G23" i="17" s="1"/>
  <c r="P4" i="10" s="1" a="1"/>
  <c r="P4" i="10" s="1"/>
  <c r="G22" i="17" a="1"/>
  <c r="G22" i="17" s="1"/>
  <c r="N4" i="10" s="1" a="1"/>
  <c r="N4" i="10" s="1"/>
  <c r="G21" i="17" a="1"/>
  <c r="G21" i="17" s="1"/>
  <c r="L4" i="10" s="1" a="1"/>
  <c r="L4" i="10" s="1"/>
  <c r="G20" i="17" a="1"/>
  <c r="G20" i="17" s="1"/>
  <c r="J4" i="10" s="1" a="1"/>
  <c r="J4" i="10" s="1"/>
  <c r="G19" i="17" a="1"/>
  <c r="G19" i="17" s="1"/>
  <c r="H4" i="10" s="1" a="1"/>
  <c r="H4" i="10" s="1"/>
  <c r="G18" i="17" a="1"/>
  <c r="G18" i="17" s="1"/>
  <c r="F4" i="10" s="1" a="1"/>
  <c r="F4" i="10" s="1"/>
  <c r="G17" i="17" a="1"/>
  <c r="G17" i="17" s="1"/>
  <c r="P3" i="10" s="1" a="1"/>
  <c r="P3" i="10" s="1"/>
  <c r="G16" i="17" a="1"/>
  <c r="G16" i="17" s="1"/>
  <c r="N3" i="10" s="1" a="1"/>
  <c r="N3" i="10" s="1"/>
  <c r="G15" i="17" a="1"/>
  <c r="G15" i="17" s="1"/>
  <c r="L3" i="10" s="1" a="1"/>
  <c r="L3" i="10" s="1"/>
  <c r="G14" i="17" a="1"/>
  <c r="G14" i="17" s="1"/>
  <c r="J3" i="10" s="1" a="1"/>
  <c r="J3" i="10" s="1"/>
  <c r="G13" i="17" a="1"/>
  <c r="G13" i="17" s="1"/>
  <c r="H3" i="10" s="1" a="1"/>
  <c r="H3" i="10" s="1"/>
  <c r="G12" i="17" a="1"/>
  <c r="G12" i="17" s="1"/>
  <c r="F3" i="10" s="1" a="1"/>
  <c r="F3" i="10" s="1"/>
  <c r="G11" i="17" a="1"/>
  <c r="G11" i="17" s="1"/>
  <c r="G10" i="17" a="1"/>
  <c r="G10" i="17" s="1"/>
  <c r="G9" i="17" a="1"/>
  <c r="G9" i="17" s="1"/>
  <c r="G8" i="17" a="1"/>
  <c r="G8" i="17" s="1"/>
  <c r="G7" i="17" a="1"/>
  <c r="G7" i="17" s="1"/>
  <c r="G6" i="17" a="1"/>
  <c r="G6" i="17" s="1"/>
  <c r="Y60" i="10" l="1" a="1"/>
  <c r="Y60" i="10" s="1"/>
  <c r="Y44" i="10" a="1"/>
  <c r="Y44" i="10" s="1"/>
  <c r="Y8" i="10" a="1"/>
  <c r="Y8" i="10" s="1"/>
  <c r="Y36" i="10" a="1"/>
  <c r="Y36" i="10" s="1"/>
  <c r="W80" i="10" a="1"/>
  <c r="W80" i="10" s="1"/>
  <c r="Y12" i="10" a="1"/>
  <c r="Y12" i="10" s="1"/>
  <c r="Y88" i="10" a="1"/>
  <c r="Y88" i="10" s="1"/>
  <c r="Y48" i="10" a="1"/>
  <c r="Y48" i="10" s="1"/>
  <c r="B319" i="17"/>
  <c r="B320" i="17" s="1"/>
  <c r="B321" i="17" s="1"/>
  <c r="B322" i="17" s="1"/>
  <c r="B323" i="17" s="1"/>
  <c r="A24" i="10" a="1"/>
  <c r="A24" i="10" s="1"/>
  <c r="B43" i="17"/>
  <c r="B44" i="17" s="1"/>
  <c r="B45" i="17" s="1"/>
  <c r="B46" i="17" s="1"/>
  <c r="B47" i="17" s="1"/>
  <c r="B667" i="17"/>
  <c r="B668" i="17" s="1"/>
  <c r="B669" i="17" s="1"/>
  <c r="B670" i="17" s="1"/>
  <c r="B671" i="17" s="1"/>
  <c r="B79" i="17"/>
  <c r="B80" i="17" s="1"/>
  <c r="B81" i="17" s="1"/>
  <c r="B82" i="17" s="1"/>
  <c r="B83" i="17" s="1"/>
  <c r="A127" i="10" a="1"/>
  <c r="A127" i="10" s="1"/>
  <c r="B547" i="17"/>
  <c r="B548" i="17" s="1"/>
  <c r="B549" i="17" s="1"/>
  <c r="B550" i="17" s="1"/>
  <c r="B551" i="17" s="1"/>
  <c r="A41" i="10" a="1"/>
  <c r="A41" i="10" s="1"/>
  <c r="A83" i="10" a="1"/>
  <c r="A83" i="10" s="1"/>
  <c r="A11" i="10" a="1"/>
  <c r="A11" i="10" s="1"/>
  <c r="B715" i="17"/>
  <c r="B716" i="17" s="1"/>
  <c r="B717" i="17" s="1"/>
  <c r="B718" i="17" s="1"/>
  <c r="B719" i="17" s="1"/>
  <c r="A98" i="10" a="1"/>
  <c r="A98" i="10" s="1"/>
  <c r="A90" i="10" a="1"/>
  <c r="A90" i="10" s="1"/>
  <c r="B31" i="17"/>
  <c r="B32" i="17" s="1"/>
  <c r="B33" i="17" s="1"/>
  <c r="B34" i="17" s="1"/>
  <c r="B35" i="17" s="1"/>
  <c r="A125" i="10" a="1"/>
  <c r="A125" i="10" s="1"/>
  <c r="W75" i="10" a="1"/>
  <c r="W75" i="10" s="1"/>
  <c r="W58" i="10" a="1"/>
  <c r="W58" i="10" s="1"/>
  <c r="W131" i="10" a="1"/>
  <c r="W131" i="10" s="1"/>
  <c r="W64" i="10" a="1"/>
  <c r="W64" i="10" s="1"/>
  <c r="W59" i="10" a="1"/>
  <c r="W59" i="10" s="1"/>
  <c r="W53" i="10" a="1"/>
  <c r="W53" i="10" s="1"/>
  <c r="W115" i="10" a="1"/>
  <c r="W115" i="10" s="1"/>
  <c r="W54" i="10" a="1"/>
  <c r="W54" i="10" s="1"/>
  <c r="W49" i="10" a="1"/>
  <c r="W49" i="10" s="1"/>
  <c r="W110" i="10" a="1"/>
  <c r="W110" i="10" s="1"/>
  <c r="W127" i="10" a="1"/>
  <c r="W127" i="10" s="1"/>
  <c r="W122" i="10" a="1"/>
  <c r="W122" i="10" s="1"/>
  <c r="W116" i="10" a="1"/>
  <c r="W116" i="10" s="1"/>
  <c r="W111" i="10" a="1"/>
  <c r="W111" i="10" s="1"/>
  <c r="W105" i="10" a="1"/>
  <c r="W105" i="10" s="1"/>
  <c r="W100" i="10" a="1"/>
  <c r="W100" i="10" s="1"/>
  <c r="W128" i="10" a="1"/>
  <c r="W128" i="10" s="1"/>
  <c r="W33" i="10" a="1"/>
  <c r="W33" i="10" s="1"/>
  <c r="W117" i="10" a="1"/>
  <c r="W117" i="10" s="1"/>
  <c r="W112" i="10" a="1"/>
  <c r="W112" i="10" s="1"/>
  <c r="W101" i="10" a="1"/>
  <c r="W101" i="10" s="1"/>
  <c r="W37" i="10" a="1"/>
  <c r="W37" i="10" s="1"/>
  <c r="W43" i="10" a="1"/>
  <c r="W43" i="10" s="1"/>
  <c r="W89" i="10" a="1"/>
  <c r="W89" i="10" s="1"/>
  <c r="W38" i="10" a="1"/>
  <c r="W38" i="10" s="1"/>
  <c r="W27" i="10" a="1"/>
  <c r="W27" i="10" s="1"/>
  <c r="W55" i="10" a="1"/>
  <c r="W55" i="10" s="1"/>
  <c r="W95" i="10" a="1"/>
  <c r="W95" i="10" s="1"/>
  <c r="W28" i="10" a="1"/>
  <c r="W28" i="10" s="1"/>
  <c r="W84" i="10" a="1"/>
  <c r="W84" i="10" s="1"/>
  <c r="W106" i="10" a="1"/>
  <c r="W106" i="10" s="1"/>
  <c r="W79" i="10" a="1"/>
  <c r="W79" i="10" s="1"/>
  <c r="W68" i="10" a="1"/>
  <c r="W68" i="10" s="1"/>
  <c r="W22" i="10" a="1"/>
  <c r="W22" i="10" s="1"/>
  <c r="W17" i="10" a="1"/>
  <c r="W17" i="10" s="1"/>
  <c r="W96" i="10" a="1"/>
  <c r="W96" i="10" s="1"/>
  <c r="W74" i="10" a="1"/>
  <c r="W74" i="10" s="1"/>
  <c r="Y42" i="10" a="1"/>
  <c r="Y42" i="10" s="1"/>
  <c r="W85" i="10" a="1"/>
  <c r="W85" i="10" s="1"/>
  <c r="W69" i="10" a="1"/>
  <c r="W69" i="10" s="1"/>
  <c r="W6" i="10" a="1"/>
  <c r="W6" i="10" s="1"/>
  <c r="W45" i="10" a="1"/>
  <c r="W45" i="10" s="1"/>
  <c r="W76" i="10" a="1"/>
  <c r="W76" i="10" s="1"/>
  <c r="W78" i="10" a="1"/>
  <c r="W78" i="10" s="1"/>
  <c r="W7" i="10" a="1"/>
  <c r="W7" i="10" s="1"/>
  <c r="W18" i="10" a="1"/>
  <c r="W18" i="10" s="1"/>
  <c r="W97" i="10" a="1"/>
  <c r="W97" i="10" s="1"/>
  <c r="W108" i="10" a="1"/>
  <c r="W108" i="10" s="1"/>
  <c r="W46" i="10" a="1"/>
  <c r="W46" i="10" s="1"/>
  <c r="W140" i="10" a="1"/>
  <c r="W140" i="10" s="1"/>
  <c r="W39" i="10" a="1"/>
  <c r="W39" i="10" s="1"/>
  <c r="W102" i="10" a="1"/>
  <c r="W102" i="10" s="1"/>
  <c r="W134" i="10" a="1"/>
  <c r="W134" i="10" s="1"/>
  <c r="W123" i="10" a="1"/>
  <c r="W123" i="10" s="1"/>
  <c r="W113" i="10" a="1"/>
  <c r="W113" i="10" s="1"/>
  <c r="W103" i="10" a="1"/>
  <c r="W103" i="10" s="1"/>
  <c r="W51" i="10" a="1"/>
  <c r="W51" i="10" s="1"/>
  <c r="W41" i="10" a="1"/>
  <c r="W41" i="10" s="1"/>
  <c r="W20" i="10" a="1"/>
  <c r="W20" i="10" s="1"/>
  <c r="W34" i="10" a="1"/>
  <c r="W34" i="10" s="1"/>
  <c r="W107" i="10" a="1"/>
  <c r="W107" i="10" s="1"/>
  <c r="W86" i="10" a="1"/>
  <c r="W86" i="10" s="1"/>
  <c r="W77" i="10" a="1"/>
  <c r="W77" i="10" s="1"/>
  <c r="W109" i="10" a="1"/>
  <c r="W109" i="10" s="1"/>
  <c r="W99" i="10" a="1"/>
  <c r="W99" i="10" s="1"/>
  <c r="W81" i="10" a="1"/>
  <c r="W81" i="10" s="1"/>
  <c r="W71" i="10" a="1"/>
  <c r="W71" i="10" s="1"/>
  <c r="W61" i="10" a="1"/>
  <c r="W61" i="10" s="1"/>
  <c r="W40" i="10" a="1"/>
  <c r="W40" i="10" s="1"/>
  <c r="W30" i="10" a="1"/>
  <c r="W30" i="10" s="1"/>
  <c r="W9" i="10" a="1"/>
  <c r="W9" i="10" s="1"/>
  <c r="W93" i="10" a="1"/>
  <c r="W93" i="10" s="1"/>
  <c r="W82" i="10" a="1"/>
  <c r="W82" i="10" s="1"/>
  <c r="W72" i="10" a="1"/>
  <c r="W72" i="10" s="1"/>
  <c r="W62" i="10" a="1"/>
  <c r="W62" i="10" s="1"/>
  <c r="W31" i="10" a="1"/>
  <c r="W31" i="10" s="1"/>
  <c r="W10" i="10" a="1"/>
  <c r="W10" i="10" s="1"/>
  <c r="W13" i="10" a="1"/>
  <c r="W13" i="10" s="1"/>
  <c r="W24" i="10" a="1"/>
  <c r="W24" i="10" s="1"/>
  <c r="W66" i="10" a="1"/>
  <c r="W66" i="10" s="1"/>
  <c r="W56" i="10" a="1"/>
  <c r="W56" i="10" s="1"/>
  <c r="W130" i="10" a="1"/>
  <c r="W130" i="10" s="1"/>
  <c r="W29" i="10" a="1"/>
  <c r="W29" i="10" s="1"/>
  <c r="W104" i="10" a="1"/>
  <c r="W104" i="10" s="1"/>
  <c r="W83" i="10" a="1"/>
  <c r="W83" i="10" s="1"/>
  <c r="W52" i="10" a="1"/>
  <c r="W52" i="10" s="1"/>
  <c r="W21" i="10" a="1"/>
  <c r="W21" i="10" s="1"/>
  <c r="W11" i="10" a="1"/>
  <c r="W11" i="10" s="1"/>
  <c r="W129" i="10" a="1"/>
  <c r="W129" i="10" s="1"/>
  <c r="W87" i="10" a="1"/>
  <c r="W87" i="10" s="1"/>
  <c r="W67" i="10" a="1"/>
  <c r="W67" i="10" s="1"/>
  <c r="W57" i="10" a="1"/>
  <c r="W57" i="10" s="1"/>
  <c r="W119" i="10" a="1"/>
  <c r="W119" i="10" s="1"/>
  <c r="W121" i="10" a="1"/>
  <c r="W121" i="10" s="1"/>
  <c r="W91" i="10" a="1"/>
  <c r="W91" i="10" s="1"/>
  <c r="W50" i="10" a="1"/>
  <c r="W50" i="10" s="1"/>
  <c r="W135" i="10" a="1"/>
  <c r="W135" i="10" s="1"/>
  <c r="W124" i="10" a="1"/>
  <c r="W124" i="10" s="1"/>
  <c r="W114" i="10" a="1"/>
  <c r="W114" i="10" s="1"/>
  <c r="W125" i="10" a="1"/>
  <c r="W125" i="10" s="1"/>
  <c r="W94" i="10" a="1"/>
  <c r="W94" i="10" s="1"/>
  <c r="W73" i="10" a="1"/>
  <c r="W73" i="10" s="1"/>
  <c r="W63" i="10" a="1"/>
  <c r="W63" i="10" s="1"/>
  <c r="W32" i="10" a="1"/>
  <c r="W32" i="10" s="1"/>
  <c r="A139" i="10" a="1"/>
  <c r="A139" i="10" s="1"/>
  <c r="A137" i="10" a="1"/>
  <c r="A137" i="10" s="1"/>
  <c r="A129" i="10" a="1"/>
  <c r="A129" i="10" s="1"/>
  <c r="A123" i="10" a="1"/>
  <c r="A123" i="10" s="1"/>
  <c r="A108" i="10" a="1"/>
  <c r="A108" i="10" s="1"/>
  <c r="A34" i="10" a="1"/>
  <c r="A34" i="10" s="1"/>
  <c r="A134" i="10" a="1"/>
  <c r="A134" i="10" s="1"/>
  <c r="A114" i="10" a="1"/>
  <c r="A114" i="10" s="1"/>
  <c r="A110" i="10" a="1"/>
  <c r="A110" i="10" s="1"/>
  <c r="A106" i="10" a="1"/>
  <c r="A106" i="10" s="1"/>
  <c r="A104" i="10" a="1"/>
  <c r="A104" i="10" s="1"/>
  <c r="A87" i="10" a="1"/>
  <c r="A87" i="10" s="1"/>
  <c r="A85" i="10" a="1"/>
  <c r="A85" i="10" s="1"/>
  <c r="A81" i="10" a="1"/>
  <c r="A81" i="10" s="1"/>
  <c r="A79" i="10" a="1"/>
  <c r="A79" i="10" s="1"/>
  <c r="A75" i="10" a="1"/>
  <c r="A75" i="10" s="1"/>
  <c r="A59" i="10" a="1"/>
  <c r="A59" i="10" s="1"/>
  <c r="A58" i="10" a="1"/>
  <c r="A58" i="10" s="1"/>
  <c r="A55" i="10" a="1"/>
  <c r="A55" i="10" s="1"/>
  <c r="A51" i="10" a="1"/>
  <c r="A51" i="10" s="1"/>
  <c r="A23" i="10" a="1"/>
  <c r="A23" i="10" s="1"/>
  <c r="B295" i="17"/>
  <c r="B296" i="17" s="1"/>
  <c r="B297" i="17" s="1"/>
  <c r="B298" i="17" s="1"/>
  <c r="B299" i="17" s="1"/>
  <c r="A131" i="10" a="1"/>
  <c r="A131" i="10" s="1"/>
  <c r="A116" i="10" a="1"/>
  <c r="A116" i="10" s="1"/>
  <c r="A101" i="10" a="1"/>
  <c r="A101" i="10" s="1"/>
  <c r="A99" i="10" a="1"/>
  <c r="A99" i="10" s="1"/>
  <c r="A96" i="10" a="1"/>
  <c r="A96" i="10" s="1"/>
  <c r="A94" i="10" a="1"/>
  <c r="A94" i="10" s="1"/>
  <c r="A77" i="10" a="1"/>
  <c r="A77" i="10" s="1"/>
  <c r="A73" i="10" a="1"/>
  <c r="A73" i="10" s="1"/>
  <c r="A71" i="10" a="1"/>
  <c r="A71" i="10" s="1"/>
  <c r="A69" i="10" a="1"/>
  <c r="A69" i="10" s="1"/>
  <c r="A56" i="10" a="1"/>
  <c r="A56" i="10" s="1"/>
  <c r="A49" i="10" a="1"/>
  <c r="A49" i="10" s="1"/>
  <c r="A47" i="10" a="1"/>
  <c r="A47" i="10" s="1"/>
  <c r="A45" i="10" a="1"/>
  <c r="A45" i="10" s="1"/>
  <c r="A43" i="10" a="1"/>
  <c r="A43" i="10" s="1"/>
  <c r="A38" i="10" a="1"/>
  <c r="A38" i="10" s="1"/>
  <c r="A35" i="10" a="1"/>
  <c r="A35" i="10" s="1"/>
  <c r="A32" i="10" a="1"/>
  <c r="A32" i="10" s="1"/>
  <c r="A28" i="10" a="1"/>
  <c r="A28" i="10" s="1"/>
  <c r="A20" i="10" a="1"/>
  <c r="A20" i="10" s="1"/>
  <c r="A15" i="10" a="1"/>
  <c r="A15" i="10" s="1"/>
  <c r="A13" i="10" a="1"/>
  <c r="A13" i="10" s="1"/>
  <c r="A136" i="10" a="1"/>
  <c r="A136" i="10" s="1"/>
  <c r="A122" i="10" a="1"/>
  <c r="A122" i="10" s="1"/>
  <c r="A118" i="10" a="1"/>
  <c r="A118" i="10" s="1"/>
  <c r="A89" i="10" a="1"/>
  <c r="A89" i="10" s="1"/>
  <c r="A66" i="10" a="1"/>
  <c r="A66" i="10" s="1"/>
  <c r="A64" i="10" a="1"/>
  <c r="A64" i="10" s="1"/>
  <c r="A40" i="10" a="1"/>
  <c r="A40" i="10" s="1"/>
  <c r="A36" i="10" a="1"/>
  <c r="A36" i="10" s="1"/>
  <c r="A18" i="10" a="1"/>
  <c r="A18" i="10" s="1"/>
  <c r="A10" i="10" a="1"/>
  <c r="A10" i="10" s="1"/>
  <c r="A133" i="10" a="1"/>
  <c r="A133" i="10" s="1"/>
  <c r="A128" i="10" a="1"/>
  <c r="A128" i="10" s="1"/>
  <c r="A126" i="10" a="1"/>
  <c r="A126" i="10" s="1"/>
  <c r="A124" i="10" a="1"/>
  <c r="A124" i="10" s="1"/>
  <c r="A113" i="10" a="1"/>
  <c r="A113" i="10" s="1"/>
  <c r="A109" i="10" a="1"/>
  <c r="A109" i="10" s="1"/>
  <c r="A105" i="10" a="1"/>
  <c r="A105" i="10" s="1"/>
  <c r="A103" i="10" a="1"/>
  <c r="A103" i="10" s="1"/>
  <c r="A86" i="10" a="1"/>
  <c r="A86" i="10" s="1"/>
  <c r="A84" i="10" a="1"/>
  <c r="A84" i="10" s="1"/>
  <c r="A80" i="10" a="1"/>
  <c r="A80" i="10" s="1"/>
  <c r="A65" i="10" a="1"/>
  <c r="A65" i="10" s="1"/>
  <c r="A63" i="10" a="1"/>
  <c r="A63" i="10" s="1"/>
  <c r="A60" i="10" a="1"/>
  <c r="A60" i="10" s="1"/>
  <c r="A57" i="10" a="1"/>
  <c r="A57" i="10" s="1"/>
  <c r="A29" i="10" a="1"/>
  <c r="A29" i="10" s="1"/>
  <c r="A21" i="10" a="1"/>
  <c r="A21" i="10" s="1"/>
  <c r="A7" i="10" a="1"/>
  <c r="A7" i="10" s="1"/>
  <c r="B247" i="17"/>
  <c r="B248" i="17" s="1"/>
  <c r="B249" i="17" s="1"/>
  <c r="B250" i="17" s="1"/>
  <c r="B251" i="17" s="1"/>
  <c r="A140" i="10" a="1"/>
  <c r="A140" i="10" s="1"/>
  <c r="A138" i="10" a="1"/>
  <c r="A138" i="10" s="1"/>
  <c r="A130" i="10" a="1"/>
  <c r="A130" i="10" s="1"/>
  <c r="A107" i="10" a="1"/>
  <c r="A107" i="10" s="1"/>
  <c r="A97" i="10" a="1"/>
  <c r="A97" i="10" s="1"/>
  <c r="A93" i="10" a="1"/>
  <c r="A93" i="10" s="1"/>
  <c r="A91" i="10" a="1"/>
  <c r="A91" i="10" s="1"/>
  <c r="A82" i="10" a="1"/>
  <c r="A82" i="10" s="1"/>
  <c r="A78" i="10" a="1"/>
  <c r="A78" i="10" s="1"/>
  <c r="A76" i="10" a="1"/>
  <c r="A76" i="10" s="1"/>
  <c r="A72" i="10" a="1"/>
  <c r="A72" i="10" s="1"/>
  <c r="A52" i="10" a="1"/>
  <c r="A52" i="10" s="1"/>
  <c r="A46" i="10" a="1"/>
  <c r="A46" i="10" s="1"/>
  <c r="A30" i="10" a="1"/>
  <c r="A30" i="10" s="1"/>
  <c r="A19" i="10" a="1"/>
  <c r="A19" i="10" s="1"/>
  <c r="A16" i="10" a="1"/>
  <c r="A16" i="10" s="1"/>
  <c r="A12" i="10" a="1"/>
  <c r="A12" i="10" s="1"/>
  <c r="A135" i="10" a="1"/>
  <c r="A135" i="10" s="1"/>
  <c r="A117" i="10" a="1"/>
  <c r="A117" i="10" s="1"/>
  <c r="A115" i="10" a="1"/>
  <c r="A115" i="10" s="1"/>
  <c r="A111" i="10" a="1"/>
  <c r="A111" i="10" s="1"/>
  <c r="A102" i="10" a="1"/>
  <c r="A102" i="10" s="1"/>
  <c r="A100" i="10" a="1"/>
  <c r="A100" i="10" s="1"/>
  <c r="A95" i="10" a="1"/>
  <c r="A95" i="10" s="1"/>
  <c r="A88" i="10" a="1"/>
  <c r="A88" i="10" s="1"/>
  <c r="A74" i="10" a="1"/>
  <c r="A74" i="10" s="1"/>
  <c r="A70" i="10" a="1"/>
  <c r="A70" i="10" s="1"/>
  <c r="A67" i="10" a="1"/>
  <c r="A67" i="10" s="1"/>
  <c r="A62" i="10" a="1"/>
  <c r="A62" i="10" s="1"/>
  <c r="A53" i="10" a="1"/>
  <c r="A53" i="10" s="1"/>
  <c r="A44" i="10" a="1"/>
  <c r="A44" i="10" s="1"/>
  <c r="A37" i="10" a="1"/>
  <c r="A37" i="10" s="1"/>
  <c r="A33" i="10" a="1"/>
  <c r="A33" i="10" s="1"/>
  <c r="A22" i="10" a="1"/>
  <c r="A22" i="10" s="1"/>
  <c r="A9" i="10" a="1"/>
  <c r="A9" i="10" s="1"/>
  <c r="A132" i="10" a="1"/>
  <c r="A132" i="10" s="1"/>
  <c r="A121" i="10" a="1"/>
  <c r="A121" i="10" s="1"/>
  <c r="A119" i="10" a="1"/>
  <c r="A119" i="10" s="1"/>
  <c r="A68" i="10" a="1"/>
  <c r="A68" i="10" s="1"/>
  <c r="A61" i="10" a="1"/>
  <c r="A61" i="10" s="1"/>
  <c r="A48" i="10" a="1"/>
  <c r="A48" i="10" s="1"/>
  <c r="A39" i="10" a="1"/>
  <c r="A39" i="10" s="1"/>
  <c r="A31" i="10" a="1"/>
  <c r="A31" i="10" s="1"/>
  <c r="A27" i="10" a="1"/>
  <c r="A27" i="10" s="1"/>
  <c r="A26" i="10" a="1"/>
  <c r="A26" i="10" s="1"/>
  <c r="A25" i="10" a="1"/>
  <c r="A25" i="10" s="1"/>
  <c r="A17" i="10" a="1"/>
  <c r="A17" i="10" s="1"/>
  <c r="C12" i="17"/>
  <c r="B3" i="10" s="1" a="1"/>
  <c r="B3" i="10" s="1"/>
  <c r="C18" i="17"/>
  <c r="B4" i="10" s="1" a="1"/>
  <c r="B4" i="10" s="1"/>
  <c r="C24" i="17"/>
  <c r="B5" i="10" s="1" a="1"/>
  <c r="B5" i="10" s="1"/>
  <c r="C6" i="17"/>
  <c r="G53" i="31" a="1"/>
  <c r="G53" i="31" s="1"/>
  <c r="G52" i="31" a="1"/>
  <c r="G52" i="31" s="1"/>
  <c r="G51" i="31" a="1"/>
  <c r="G51" i="31" s="1"/>
  <c r="G50" i="31" a="1"/>
  <c r="G50" i="31" s="1"/>
  <c r="G49" i="31" a="1"/>
  <c r="G49" i="31" s="1"/>
  <c r="G48" i="31" a="1"/>
  <c r="G48" i="31" s="1"/>
  <c r="F48" i="31"/>
  <c r="G46" i="31" l="1" a="1"/>
  <c r="G46" i="31" s="1"/>
  <c r="G45" i="31" a="1"/>
  <c r="G45" i="31" s="1"/>
  <c r="G44" i="31" a="1"/>
  <c r="G44" i="31" s="1"/>
  <c r="G43" i="31" a="1"/>
  <c r="G43" i="31" s="1"/>
  <c r="G42" i="31" a="1"/>
  <c r="G42" i="31" s="1"/>
  <c r="G41" i="31" a="1"/>
  <c r="G41" i="31" s="1"/>
  <c r="G39" i="31" a="1"/>
  <c r="G39" i="31" s="1"/>
  <c r="G38" i="31" a="1"/>
  <c r="G38" i="31" s="1"/>
  <c r="G37" i="31" a="1"/>
  <c r="G37" i="31" s="1"/>
  <c r="G36" i="31" a="1"/>
  <c r="G36" i="31" s="1"/>
  <c r="G35" i="31" a="1"/>
  <c r="G35" i="31" s="1"/>
  <c r="G34" i="31" a="1"/>
  <c r="G34" i="31" s="1"/>
  <c r="G32" i="31" a="1"/>
  <c r="G32" i="31" s="1"/>
  <c r="G31" i="31" a="1"/>
  <c r="G31" i="31" s="1"/>
  <c r="G30" i="31" a="1"/>
  <c r="G30" i="31" s="1"/>
  <c r="G29" i="31" a="1"/>
  <c r="G29" i="31" s="1"/>
  <c r="G28" i="31" a="1"/>
  <c r="G28" i="31" s="1"/>
  <c r="G27" i="31" a="1"/>
  <c r="G27" i="31" s="1"/>
  <c r="G25" i="31" a="1"/>
  <c r="G25" i="31" s="1"/>
  <c r="G24" i="31" a="1"/>
  <c r="G24" i="31" s="1"/>
  <c r="G23" i="31" a="1"/>
  <c r="G23" i="31" s="1"/>
  <c r="G22" i="31" a="1"/>
  <c r="G22" i="31" s="1"/>
  <c r="G21" i="31" a="1"/>
  <c r="G21" i="31" s="1"/>
  <c r="G20" i="31" a="1"/>
  <c r="G20" i="31" s="1"/>
  <c r="G13" i="31" a="1"/>
  <c r="G13" i="31" s="1"/>
  <c r="G18" i="31" a="1"/>
  <c r="G18" i="31" s="1"/>
  <c r="G17" i="31" a="1"/>
  <c r="G17" i="31" s="1"/>
  <c r="G16" i="31" a="1"/>
  <c r="G16" i="31" s="1"/>
  <c r="G15" i="31" a="1"/>
  <c r="G15" i="31" s="1"/>
  <c r="G14" i="31" a="1"/>
  <c r="G14" i="31" s="1"/>
  <c r="G11" i="31" a="1"/>
  <c r="G11" i="31" s="1"/>
  <c r="G10" i="31" a="1"/>
  <c r="G10" i="31" s="1"/>
  <c r="G9" i="31" a="1"/>
  <c r="G9" i="31" s="1"/>
  <c r="G8" i="31" a="1"/>
  <c r="G8" i="31" s="1"/>
  <c r="G7" i="31" a="1"/>
  <c r="G7" i="31" s="1"/>
  <c r="G6" i="31" a="1"/>
  <c r="G6" i="31" s="1"/>
  <c r="M41" i="31"/>
  <c r="N43" i="31" s="1"/>
  <c r="F41" i="31"/>
  <c r="M34" i="31"/>
  <c r="N39" i="31" s="1"/>
  <c r="F34" i="31"/>
  <c r="M27" i="31"/>
  <c r="N32" i="31" s="1"/>
  <c r="F27" i="31"/>
  <c r="M20" i="31"/>
  <c r="N22" i="31" s="1"/>
  <c r="M13" i="31"/>
  <c r="N17" i="31" s="1"/>
  <c r="F13" i="31"/>
  <c r="M6" i="31"/>
  <c r="N8" i="31" s="1"/>
  <c r="F6" i="31"/>
  <c r="C6" i="31"/>
  <c r="C13" i="31" s="1"/>
  <c r="S2" i="10" a="1"/>
  <c r="S2" i="10" s="1"/>
  <c r="T2" i="10" a="1"/>
  <c r="T2" i="10" s="1"/>
  <c r="U2" i="10" a="1"/>
  <c r="U2" i="10" s="1"/>
  <c r="N9" i="31" l="1"/>
  <c r="N11" i="31"/>
  <c r="N7" i="31"/>
  <c r="N41" i="31"/>
  <c r="P41" i="31" s="1"/>
  <c r="N6" i="31"/>
  <c r="P6" i="31" s="1"/>
  <c r="N10" i="31"/>
  <c r="N42" i="31"/>
  <c r="N27" i="31"/>
  <c r="P27" i="31" s="1"/>
  <c r="N24" i="31"/>
  <c r="N46" i="31"/>
  <c r="N30" i="31"/>
  <c r="N44" i="31"/>
  <c r="N20" i="31"/>
  <c r="P20" i="31" s="1"/>
  <c r="N25" i="31"/>
  <c r="N37" i="31"/>
  <c r="N15" i="31"/>
  <c r="N23" i="31"/>
  <c r="N35" i="31"/>
  <c r="N45" i="31"/>
  <c r="N16" i="31"/>
  <c r="N28" i="31"/>
  <c r="N38" i="31"/>
  <c r="N13" i="31"/>
  <c r="P13" i="31" s="1"/>
  <c r="N18" i="31"/>
  <c r="N21" i="31"/>
  <c r="N31" i="31"/>
  <c r="N36" i="31"/>
  <c r="N14" i="31"/>
  <c r="N29" i="31"/>
  <c r="N34" i="31"/>
  <c r="P34" i="31" s="1"/>
  <c r="M12" i="17"/>
  <c r="M18" i="17"/>
  <c r="M24" i="17"/>
  <c r="F12" i="17"/>
  <c r="E3" i="10" s="1" a="1"/>
  <c r="E3" i="10" s="1"/>
  <c r="M2" i="31" l="1"/>
  <c r="D2" i="10" a="1"/>
  <c r="D2" i="10" s="1"/>
  <c r="M6" i="17"/>
  <c r="W3" i="10" a="1"/>
  <c r="W3" i="10" s="1"/>
  <c r="Y3" i="10" l="1" a="1"/>
  <c r="Y3" i="10" s="1"/>
  <c r="V2" i="10" a="1"/>
  <c r="V2" i="10" s="1"/>
  <c r="W4" i="10" a="1"/>
  <c r="W4" i="10" s="1"/>
  <c r="W5" i="10" a="1"/>
  <c r="W5" i="10" s="1"/>
  <c r="C2" i="10" a="1"/>
  <c r="C2" i="10" s="1"/>
  <c r="B2" i="10" a="1"/>
  <c r="B2" i="10" s="1"/>
  <c r="X2" i="10" l="1" a="1"/>
  <c r="X2" i="10" s="1"/>
  <c r="H2" i="17"/>
  <c r="K2" i="17"/>
  <c r="Y4" i="10" a="1"/>
  <c r="Y4" i="10" s="1"/>
  <c r="Y5" i="10" a="1"/>
  <c r="Y5" i="10" s="1"/>
  <c r="Z2" i="10" a="1"/>
  <c r="Z2" i="10" s="1"/>
  <c r="W2" i="10" a="1"/>
  <c r="W2" i="10" s="1"/>
  <c r="Y2" i="10" l="1" a="1"/>
  <c r="Y2" i="10" s="1"/>
  <c r="Q2" i="10" a="1"/>
  <c r="Q2" i="10" s="1"/>
  <c r="O2" i="10" a="1"/>
  <c r="O2" i="10" s="1"/>
  <c r="M2" i="10" a="1"/>
  <c r="M2" i="10" s="1"/>
  <c r="K2" i="10" a="1"/>
  <c r="K2" i="10" s="1"/>
  <c r="I2" i="10" a="1"/>
  <c r="I2" i="10" s="1"/>
  <c r="G2" i="10" a="1"/>
  <c r="G2" i="10" s="1"/>
  <c r="H2" i="10" l="1" a="1"/>
  <c r="H2" i="10" s="1"/>
  <c r="J2" i="10" a="1"/>
  <c r="J2" i="10" s="1"/>
  <c r="L2" i="10" a="1"/>
  <c r="L2" i="10" s="1"/>
  <c r="N2" i="10" a="1"/>
  <c r="N2" i="10" s="1"/>
  <c r="P2" i="10" a="1"/>
  <c r="P2" i="10" s="1"/>
  <c r="B6" i="17" l="1"/>
  <c r="F24" i="17"/>
  <c r="E5" i="10" s="1" a="1"/>
  <c r="E5" i="10" s="1"/>
  <c r="F18" i="17"/>
  <c r="E4" i="10" s="1" a="1"/>
  <c r="E4" i="10" s="1"/>
  <c r="F6" i="17"/>
  <c r="F2" i="10" s="1" a="1"/>
  <c r="F2" i="10" s="1"/>
  <c r="A2" i="10" l="1" a="1"/>
  <c r="A2" i="10" s="1"/>
  <c r="B7" i="17"/>
  <c r="B8" i="17" s="1"/>
  <c r="B9" i="17" s="1"/>
  <c r="B10" i="17" s="1"/>
  <c r="B11" i="17" s="1"/>
  <c r="E2" i="10" a="1"/>
  <c r="E2" i="10" s="1"/>
  <c r="B12" i="17"/>
  <c r="AA2" i="10"/>
  <c r="B18" i="17" l="1"/>
  <c r="A4" i="10" s="1" a="1"/>
  <c r="A4" i="10" s="1"/>
  <c r="A3" i="10" a="1"/>
  <c r="A3" i="10" s="1"/>
  <c r="B24" i="17"/>
  <c r="A5" i="10" s="1" a="1"/>
  <c r="A5" i="10" s="1"/>
  <c r="B13" i="17"/>
  <c r="B14" i="17" s="1"/>
  <c r="B15" i="17" s="1"/>
  <c r="B16" i="17" s="1"/>
  <c r="B17" i="17" s="1"/>
  <c r="M2" i="17"/>
  <c r="AD2" i="10" s="1"/>
  <c r="AB2" i="10"/>
  <c r="AE2" i="10" s="1"/>
  <c r="B19" i="17" l="1"/>
  <c r="B20" i="17" s="1"/>
  <c r="B21" i="17" s="1"/>
  <c r="B22" i="17" s="1"/>
  <c r="B23" i="17" s="1"/>
  <c r="B25" i="17"/>
  <c r="AC2" i="10"/>
  <c r="B26" i="17" l="1"/>
  <c r="B27" i="17" s="1"/>
  <c r="B28" i="17" s="1"/>
  <c r="B29" i="17" s="1"/>
  <c r="V2" i="17" l="1"/>
  <c r="W2" i="17" l="1"/>
  <c r="X2" i="17" s="1"/>
  <c r="S2"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使用者</author>
  </authors>
  <commentList>
    <comment ref="D5" authorId="0" shapeId="0" xr:uid="{9FF8013C-A01D-4BA3-AB39-A35BAAEEEF31}">
      <text>
        <r>
          <rPr>
            <b/>
            <sz val="9"/>
            <color indexed="81"/>
            <rFont val="微軟正黑體"/>
            <family val="2"/>
            <charset val="136"/>
          </rPr>
          <t>="Current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使用者</author>
  </authors>
  <commentList>
    <comment ref="D5" authorId="0" shapeId="0" xr:uid="{68551CA1-025F-41F5-B1A4-AE6A6D2E0288}">
      <text>
        <r>
          <rPr>
            <b/>
            <sz val="9"/>
            <color indexed="81"/>
            <rFont val="微軟正黑體"/>
            <family val="2"/>
            <charset val="136"/>
          </rPr>
          <t>=【Current year】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<sst xmlns="http://schemas.openxmlformats.org/spreadsheetml/2006/main" count="559" uniqueCount="265">
  <si>
    <t>編號</t>
  </si>
  <si>
    <t>獎勵項目</t>
  </si>
  <si>
    <t>獲獎說明</t>
  </si>
  <si>
    <t>積點點數</t>
    <phoneticPr fontId="1" type="noConversion"/>
  </si>
  <si>
    <t>資深優良教師</t>
  </si>
  <si>
    <t>產學合作計畫</t>
    <phoneticPr fontId="1" type="noConversion"/>
  </si>
  <si>
    <t>獎勵項目下拉選單</t>
  </si>
  <si>
    <t>獲教育部補助大學社會責任專案
(含大學特色類萌芽型、深耕型或永續發展類)並擔任計畫共同主持人</t>
    <phoneticPr fontId="1" type="noConversion"/>
  </si>
  <si>
    <t>獲教育部補助大學社會責任專案
(含USR-Hub)並擔任計畫主持人</t>
    <phoneticPr fontId="1" type="noConversion"/>
  </si>
  <si>
    <t>USR計畫共同主持人
(1點)萌芽型、深耕型或永續發展類</t>
  </si>
  <si>
    <t>USR-Hub
計畫主持人(1點)</t>
  </si>
  <si>
    <t>-</t>
    <phoneticPr fontId="1" type="noConversion"/>
  </si>
  <si>
    <t>指導本校學生參與
產學合作計畫
並擔任計畫主持人</t>
    <phoneticPr fontId="1" type="noConversion"/>
  </si>
  <si>
    <t>申請年度</t>
    <phoneticPr fontId="1" type="noConversion"/>
  </si>
  <si>
    <t>V</t>
  </si>
  <si>
    <t>回答1</t>
    <phoneticPr fontId="1" type="noConversion"/>
  </si>
  <si>
    <t>回答2</t>
    <phoneticPr fontId="1" type="noConversion"/>
  </si>
  <si>
    <t>回答3</t>
    <phoneticPr fontId="1" type="noConversion"/>
  </si>
  <si>
    <t>回答4</t>
    <phoneticPr fontId="1" type="noConversion"/>
  </si>
  <si>
    <t>回答5</t>
    <phoneticPr fontId="1" type="noConversion"/>
  </si>
  <si>
    <t>回答6</t>
    <phoneticPr fontId="1" type="noConversion"/>
  </si>
  <si>
    <t>申請點數</t>
    <phoneticPr fontId="1" type="noConversion"/>
  </si>
  <si>
    <t>範例</t>
  </si>
  <si>
    <t>王小銘</t>
  </si>
  <si>
    <t>103/8/1-113/7/31</t>
  </si>
  <si>
    <t>基數</t>
    <phoneticPr fontId="1" type="noConversion"/>
  </si>
  <si>
    <t>STEP1</t>
    <phoneticPr fontId="1" type="noConversion"/>
  </si>
  <si>
    <t>獎勵項目</t>
    <phoneticPr fontId="1" type="noConversion"/>
  </si>
  <si>
    <t>說明1</t>
    <phoneticPr fontId="1" type="noConversion"/>
  </si>
  <si>
    <t>說明2</t>
    <phoneticPr fontId="1" type="noConversion"/>
  </si>
  <si>
    <t>說明3</t>
    <phoneticPr fontId="1" type="noConversion"/>
  </si>
  <si>
    <t>說明4</t>
    <phoneticPr fontId="1" type="noConversion"/>
  </si>
  <si>
    <t>說明5</t>
    <phoneticPr fontId="1" type="noConversion"/>
  </si>
  <si>
    <t>說明6</t>
    <phoneticPr fontId="1" type="noConversion"/>
  </si>
  <si>
    <t>新申請</t>
    <phoneticPr fontId="1" type="noConversion"/>
  </si>
  <si>
    <t>補充</t>
    <phoneticPr fontId="1" type="noConversion"/>
  </si>
  <si>
    <t>通過點數</t>
    <phoneticPr fontId="1" type="noConversion"/>
  </si>
  <si>
    <t>獎勵項目(完整)</t>
    <phoneticPr fontId="1" type="noConversion"/>
  </si>
  <si>
    <t>STEP2</t>
    <phoneticPr fontId="1" type="noConversion"/>
  </si>
  <si>
    <t>STEP3</t>
    <phoneticPr fontId="1" type="noConversion"/>
  </si>
  <si>
    <t>STEP4</t>
    <phoneticPr fontId="1" type="noConversion"/>
  </si>
  <si>
    <t>STEP5</t>
    <phoneticPr fontId="1" type="noConversion"/>
  </si>
  <si>
    <t>公式年度</t>
    <phoneticPr fontId="1" type="noConversion"/>
  </si>
  <si>
    <t>X</t>
    <phoneticPr fontId="1" type="noConversion"/>
  </si>
  <si>
    <t>通過點數</t>
  </si>
  <si>
    <t>首次列計年度</t>
  </si>
  <si>
    <t>適用年限</t>
  </si>
  <si>
    <t>是否列計</t>
  </si>
  <si>
    <t>修正點數</t>
  </si>
  <si>
    <t>通過狀態
說明</t>
  </si>
  <si>
    <t>核定結果</t>
    <phoneticPr fontId="1" type="noConversion"/>
  </si>
  <si>
    <t>點數落差</t>
    <phoneticPr fontId="1" type="noConversion"/>
  </si>
  <si>
    <t>112/8/1-113/7/31</t>
    <phoneticPr fontId="1" type="noConversion"/>
  </si>
  <si>
    <t>獎勵項目
Award item</t>
  </si>
  <si>
    <t xml:space="preserve">獲獎說明
Award Description </t>
  </si>
  <si>
    <t>積點點數
Accumulated Points</t>
  </si>
  <si>
    <t>需檢附之證明文件
Required Supporting Documents</t>
  </si>
  <si>
    <t>補充說明   (113年度蒐集時間：103/8/1-113/7/31)
Supplementary Explanation (Collection Period for the Year 2024: August 1, 2014 - July 31, 2024)</t>
  </si>
  <si>
    <t>編號
Serial No.</t>
  </si>
  <si>
    <t>獎勵項目下拉選單
Award Item Dropdown List</t>
  </si>
  <si>
    <t>弘道獎
Hung Dao Prize Recipient</t>
  </si>
  <si>
    <t>私立教育事業協會
弘道獎
Private Education Association, R.O.C. - Hung Dao Prize Recipient</t>
  </si>
  <si>
    <t>1.獲獎學年度
2.頒獎日期/獎狀日期
1. Academic Year of award
2. Presentation Date / Certificate Date</t>
  </si>
  <si>
    <t>含獲獎說明欄位所有內容之佐證資料
Evidence containing all details of the award description.</t>
  </si>
  <si>
    <t>EX.獎狀/獎座/頒獎新聞
Example: Certificate/Trophy/Award News</t>
  </si>
  <si>
    <t>會員學校現職專任教師、現任創辦人、董事長、董事、校長、對私校有貢獻之學者專家、有關人士，以上人士對教學有具體優良事實或傑出事蹟合於遴薦標準一項以上者。
Qualified individuals include current full-time teachers, current founders, chairpersons, directors, principals/presidents, scholars and experts contributing to private schools, and relevant personnel. These individuals should have specific outstanding achievements or notable contributions to education that meet at least one of the selection criteria.</t>
    <phoneticPr fontId="1" type="noConversion"/>
  </si>
  <si>
    <t>資深優良教師
Senior Outstanding Teacher Award Recipient</t>
  </si>
  <si>
    <t>教育部
資深優良教師
Ministry of Education (MOE) Senior Outstanding Teacher Award Recipient</t>
  </si>
  <si>
    <t xml:space="preserve">1.獲獎年度
1.Award Year     </t>
  </si>
  <si>
    <t>EX.匯入款通知MAIL截圖(需有收件者資訊，且匯款項目為XXX年資深優良教師獎勵金)/若無請與助理聯絡，後續會與人資處確認
Example: Screenshot of the email notification for the remittance (must include recipient information), indicating the remittance purpose as the XXX Senior Excellent Teacher Award for the year XXX. If unavailable, please contact the assistant; further confirmation will be made with the HR Division.</t>
  </si>
  <si>
    <t>每年七月三十一日連續實際從事教學工作屆滿十年、二十年、三十年、四十年，成績優良者，於每年教師節分別致贈獎金。
Teachers who have completed 10, 20, 30, or 40 years of continuous teaching service by July 31 each year, with excellent performance, will receive a monetary award on Teachers' Day.</t>
  </si>
  <si>
    <t>傑出
教師
Outstanding Teaching Award Recipients</t>
  </si>
  <si>
    <t>教學傑出教師
Outstanding Teaching Award Recipients</t>
  </si>
  <si>
    <t>1.獲獎學年度
2.獎牌日期
1. Academic Year of award
2. Date on medal</t>
  </si>
  <si>
    <t>EX.獎牌/頒獎新聞
Example: Medal/Award Ceremony News</t>
  </si>
  <si>
    <t>在本校任教連續滿三年（含）以上，品德優良之專任及專案教師，且熱心教學並指導學生學業具成效，堪為表率者。
Teachers who have served continuously at the university for three years or more, including both regular and special program teachers, demonstrate exemplary character, are dedicated to teaching, and effectively guide students in their academic pursuits, serving as role models.</t>
  </si>
  <si>
    <t>特優
教師
Excellent Teaching Recipients</t>
  </si>
  <si>
    <t>教學特優教師
Excellent Teaching Recipients</t>
  </si>
  <si>
    <t>審核標準：記點以公告、頒獎日期劃分，只要涵蓋於獎勵蒐集期限內即可獲點。
EX.111學年度獲獎者，於112學年度上學期公告，112學年度下學期校慶(113.3)頒獎，因此可於113年度首次列計並適用於往後10年。
Review Criteria: Points are allocated based on the announcement and award date, as long as they fall within the eligible period of the award.
Example: Recipients in the academic year 2022-23 were announced in the first semester of the academic year 2023-2024, and the awards were presented during the university anniversary celebration in the second semester (March 2024) of AY 2023-24. Therefore, they can be initially calculated in the year 2024 and will be eligible for the following 10 years.</t>
  </si>
  <si>
    <t>教學相關
專案計畫
Teaching project</t>
  </si>
  <si>
    <t>獲教育部補助
教學相關專案
並擔任計畫主持人
Granted MOE teaching project subsidy and served as principal investigator for the project</t>
  </si>
  <si>
    <t>1.計畫名稱：
2.執行起迄：
3.所有主持人：
1. Project Title:
2. Implementation Period:
3. All Principal Investigators:</t>
  </si>
  <si>
    <t>1
請平分點數給
數位主持人
The points will be equally shared.</t>
  </si>
  <si>
    <t>EX.教學實踐研究績優計畫，請登入教師端網站後截圖
Example: Teaching Practice Research Excellence Project - Please log in to the teacher portal website and take a screenshot.</t>
  </si>
  <si>
    <t>如：教育部教學實踐研究計畫、數位學習課程認證等……
Example: Ministry of Education Teaching Practice Research Project, Digital Learning Course Certification, etc.</t>
  </si>
  <si>
    <t>教學實踐
研究績優
計畫獎
MOE Award for Outstanding Achievement in Teaching Practice Research</t>
  </si>
  <si>
    <t>獲教育部
教學實踐研究
績優計畫獎
Received the Ministry of Education's Award for Outstanding Achievement in Teaching Practice Research</t>
  </si>
  <si>
    <t>1.績優獎年度：
2.公告年度 :
1. Excellence Award Year: 
2. Announcement Year:</t>
  </si>
  <si>
    <t>EX.網頁公告截圖…
Example: Screenshot of the webpage announcement…</t>
  </si>
  <si>
    <t>USR計畫主持人
USR project</t>
  </si>
  <si>
    <t>獲教育部補助
大學社會責任專案
並擔任計畫主持人
Received the Ministry of Education's subsidy for a University Social Responsibility project and served as principal investigator for the project</t>
  </si>
  <si>
    <t>1.專案名稱：
2.執行起迄：
1. Project Title:
2. Execution Period:</t>
  </si>
  <si>
    <t>USR計畫主持人
(2點)萌芽型、深耕型或永續發展類
USR project principal investigator (2 points) Emerging university features, Higher education sprout, or independent projects of Sustainable development</t>
  </si>
  <si>
    <t>獲教育部補助大學社會責任專案
(含大學特色類萌芽型、深耕型或永續發展類)並擔任計畫主持人
Received the Ministry of Education's subsidy for a university social responsibility project (including Emerging university features, Higher education sprout, or independent projects of Sustainable development) and served as principal investigator for the project</t>
  </si>
  <si>
    <t>請提供USR辦公室開立之佐證資料
Documentation issued by the USR Office</t>
    <phoneticPr fontId="1" type="noConversion"/>
  </si>
  <si>
    <t>僅計畫主持人可獲2點
Only the project principal investigator is eligible to receive 2 points.</t>
  </si>
  <si>
    <t>共同主持人可獲點1點
Co-principal investigators are eligible to receive 1 point.</t>
  </si>
  <si>
    <t>USR-Hub僅計畫主持人可獲1點，共(協)同主持人無點數
USR-Hub: Only the project principal investigator is eligible to receive 1 point. Co-principal investigators do not receive any points.</t>
  </si>
  <si>
    <t>國際性
競賽
International Competitions</t>
  </si>
  <si>
    <t>指導本校學生參與國際性競賽獲獎前三名
Advised our university's student participating in international competition who received one of top three awards</t>
  </si>
  <si>
    <t>1.競賽名稱：
2.隊伍/作品名稱 :
3.名次：
4.學生姓名 :
5.獲獎日期：
6.所有指導教師：
1. Competition Name:
2. Team/Work Title:
3. Ranking:
4. Student Name(s):
5. Award Date:
6. All Advising Teachers:</t>
  </si>
  <si>
    <t>1
請平分點數
給共同指導教師
The points will be equally shared.</t>
  </si>
  <si>
    <t>若無法證明為該教師指導，請院或系上協助開立證明，且該證明需含院長或系主任簽名，並蓋上院章或系章。
If unable to prove the teacher's advising, please request assistance from the School or Department to issue a certificate. This certificate must include the signature of the Dean or Department Chair and be stamped with the School or Department seal.</t>
  </si>
  <si>
    <t>指導本校學生參與至少三個國家以上之國際型性競賽獲獎前三名或等同前三名者(需提供等同證明)
Guiding our university's student to achieve one of top three places or equivalent in international competitions involving at least three different countries (proof of equivalence required).</t>
  </si>
  <si>
    <t>全國性
競賽
National Competition</t>
  </si>
  <si>
    <t>指導本校學生參與全國性競賽獲獎前三名
Advised our university's student placing top 3 in a national competition</t>
  </si>
  <si>
    <t>0.5
請平分點數給
共同指導教師
The points will be equally shared.</t>
  </si>
  <si>
    <t>指導本校學生參與全國性競賽獲獎前三名或等同前三名者(需提供等同證明)
Guiding our university's student to attain one of top three places or equivalent in national competitions (proof of equivalence required).</t>
  </si>
  <si>
    <t>考試院
考選部
舉辦之
考試
Examinations organized by the Examination Yuan</t>
  </si>
  <si>
    <t xml:space="preserve">指導本校學生在學期間或畢業後1年內取得考試院考選部舉辦之高等考試、普通考試或一、二、三及四等特種考試及格證書
Advised our university's student during his/her study or within one year of graduation who earned a certificate of Senior Examination for the Civil Service, General Examination or Special Examination Level I, II, III, IV held by the Examination Yuan </t>
  </si>
  <si>
    <t xml:space="preserve">1.考試名稱：
2.學生姓名 :
3.畢業年度：已畢業者選填
4.取得日期：
1. Exam Name:
2. Student Name:
3. Graduation Year: (for graduates)
4. Date of certificate:    </t>
  </si>
  <si>
    <t>1.榜單證明或及格證書
2.教師指導證明，因畢業論文指導之佐證資料無法確認，所以請院或系上協助開立證明，且該證明需含院長或系主任簽名，並蓋上院章或系章。
1. Ranking certificate or passing certificate
2. Proof of teacher's advising. Since verification of advising for graduation theses is not possible, please request assistance from the School or Department to issue a certificate. This certificate must include the signature of the Dean or department Chair and be stamped with the School or Department seal.</t>
  </si>
  <si>
    <t>指導本校學生在學期間或畢業後 1 年內取得
1.考試院考選部舉辦「專門職業及技術人員」高等考試或一、二、三及四等特種考試及格證書。
2.公務人員高等考試或普通考試及格證書。
Advised our university's student during his/her study or within one year of graduation to earn:
1. a certificate of Specialized Professionals and Technicians" and Special Examination Level I, II, III, IV held by the Examination Yuan.
2. a certificate of Senior Examination or General Examination for the Civil Service .</t>
  </si>
  <si>
    <t>指導學生參與且補助達15萬元以上之產學合作計畫。
Advised an academia-industry cooperation project granted to a student with the subsidy of 150,000 NTD or more.</t>
    <phoneticPr fontId="1" type="noConversion"/>
  </si>
  <si>
    <t>技術移轉權利金
Technology transfer premium</t>
  </si>
  <si>
    <t>指導本校學生取得
技術移轉權利金
Advised our university's student in obtaining technology transfer premium</t>
  </si>
  <si>
    <t>2
請平分點數給
共同指導教師
The points will be equally shared.</t>
  </si>
  <si>
    <t>國科會
大專學生
研究計畫
NSTC student research project grant</t>
  </si>
  <si>
    <t>指導本校學生取得
國科會
大專學生研究計畫
Advised our university's student in receiving NSTC student research project grant</t>
  </si>
  <si>
    <t>請提供國科會網站截圖
Please provide a screenshot from the National Science and Technology Council website.</t>
  </si>
  <si>
    <t>國科會
大專學生
研究
創作獎
Creativity Award in NSTC Undergraduate Student Research Program</t>
  </si>
  <si>
    <t>指導本校學生獲得
國科會
大專學生研究創作獎
Advised our university's student winning a Creativity Award in NSTC Undergraduate Student Research Program</t>
  </si>
  <si>
    <t xml:space="preserve">1.計畫編號：
2.計畫名稱：
3.學生姓名 :
4.執行起迄： 
1. Project Number:
2. Project Name:
3. Student Name:
4. Execution Period:        </t>
    <phoneticPr fontId="1" type="noConversion"/>
  </si>
  <si>
    <t xml:space="preserve">1.計畫編號：
2.計畫名稱：
3.學生姓名 : 
1. Project Number:
2. Project Name:
3. Student Name:          </t>
    <phoneticPr fontId="1" type="noConversion"/>
  </si>
  <si>
    <t>弘道獎
Hung Dao Prize Recipient</t>
    <phoneticPr fontId="1" type="noConversion"/>
  </si>
  <si>
    <t>私立教育事業私立教育事業協會
弘道獎
Private Education Association, R.O.C. - Hung Dao Prize Recipient協會
弘道獎</t>
    <phoneticPr fontId="1" type="noConversion"/>
  </si>
  <si>
    <t>資深優良教師
Senior Outstanding Teacher Award Recipient</t>
    <phoneticPr fontId="1" type="noConversion"/>
  </si>
  <si>
    <t>教育部
資深優良教師
Ministry of Education (MOE) Senior Outstanding Teacher Award Recipient</t>
    <phoneticPr fontId="1" type="noConversion"/>
  </si>
  <si>
    <t>教學傑出教師
Outstanding Teaching Award Recipients</t>
    <phoneticPr fontId="1" type="noConversion"/>
  </si>
  <si>
    <t>傑出教師
Outstanding Teaching Award Recipients</t>
  </si>
  <si>
    <t>傑出教師
Outstanding Teaching Award Recipients</t>
    <phoneticPr fontId="1" type="noConversion"/>
  </si>
  <si>
    <t>特優教師
Excellent Teaching Recipients</t>
  </si>
  <si>
    <t>特優教師
Excellent Teaching Recipients</t>
    <phoneticPr fontId="1" type="noConversion"/>
  </si>
  <si>
    <t>教學特優教師
Excellent Teaching Recipients</t>
    <phoneticPr fontId="1" type="noConversion"/>
  </si>
  <si>
    <t>獲教育部補助
教學相關專案
並擔任計畫主持人
Granted MOE teaching project subsidy and served as principal investigator for the project</t>
    <phoneticPr fontId="1" type="noConversion"/>
  </si>
  <si>
    <t>獲教育部
教學實踐研究
績優計畫獎
Received the Ministry of Education's Award for Outstanding Achievement in Teaching Practice Research</t>
    <phoneticPr fontId="1" type="noConversion"/>
  </si>
  <si>
    <t>USR計畫主持人
USR project</t>
    <phoneticPr fontId="1" type="noConversion"/>
  </si>
  <si>
    <t>獲教育部補助
大學社會責任專案
並擔任計畫主持人
Received the Ministry of Education's subsidy for a University Social Responsibility project and served as principal investigator for the project</t>
    <phoneticPr fontId="1" type="noConversion"/>
  </si>
  <si>
    <t>USR計畫主持人
(2點)萌芽型、深耕型或永續發展類
USR project principal investigator (2 points) Emerging university features, Higher education sprout, or independent projects of Sustainable development</t>
    <phoneticPr fontId="1" type="noConversion"/>
  </si>
  <si>
    <t>獲教育部補助大學社會責任專案
(含大學特色類萌芽型、深耕型或永續發展類)並擔任計畫主持人
Received the Ministry of Education's subsidy for a university social responsibility project (including Emerging university features, Higher education sprout, or independent projects of Sustainable development) and served as principal investigator for the project</t>
    <phoneticPr fontId="1" type="noConversion"/>
  </si>
  <si>
    <t>USR計畫共同主持人
(1點)萌芽型、深耕型或永續發展類
Co-Principal Investigator of USR Project
(1 point) Seed, In-depth, or Sustainable Development category</t>
    <phoneticPr fontId="1" type="noConversion"/>
  </si>
  <si>
    <t>獲教育部補助大學社會責任專案
(含大學特色類萌芽型、深耕型或永續發展類)並擔任計畫共同主持人
Received the Ministry of Education's subsidy for a University Social Responsibility project (including university distinctive characteristics, seed, in-depth, or sustainable development categories) and served as co-principal investigator for the project</t>
    <phoneticPr fontId="1" type="noConversion"/>
  </si>
  <si>
    <t>USR-Hub
計畫主持人(1點)
USR-Hub Project Principal Investigator (1 point)</t>
    <phoneticPr fontId="1" type="noConversion"/>
  </si>
  <si>
    <t>獲教育部補助大學社會責任專案
(含USR-Hub)並擔任計畫主持人
Received the Ministry of Education's subsidy for a university social responsibility project (including USR-Hub) and served as principal investigator for the project</t>
    <phoneticPr fontId="1" type="noConversion"/>
  </si>
  <si>
    <t>國際性競賽
International Competitions</t>
  </si>
  <si>
    <t>國際性競賽
International Competitions</t>
    <phoneticPr fontId="1" type="noConversion"/>
  </si>
  <si>
    <t>指導本校學生參與
國際性競賽獲獎
前三名
Advised our university's student participating in international competition who received one of top three awards</t>
    <phoneticPr fontId="1" type="noConversion"/>
  </si>
  <si>
    <t>全國性競賽
National Competition</t>
  </si>
  <si>
    <t>全國性競賽
National Competition</t>
    <phoneticPr fontId="1" type="noConversion"/>
  </si>
  <si>
    <t>指導本校學生參與
全國性競賽獲獎
前三名
Advised our university's student placing top 3 in a national competition</t>
    <phoneticPr fontId="1" type="noConversion"/>
  </si>
  <si>
    <t xml:space="preserve">指導本校學生在學期間或畢業後1年內取得考試院考選部舉辦之高等考試、普通考試或一、二、三及四等特種考試及格證書
Advised our university's student during his/her study or within one year of graduation who earned a certificate of Senior Examination for the Civil Service, General Examination or Special Examination Level I, II, III, IV held by the Examination Yuan </t>
    <phoneticPr fontId="1" type="noConversion"/>
  </si>
  <si>
    <t>產學合作計畫
Academia-industry cooperation project</t>
  </si>
  <si>
    <t>產學合作計畫
Academia-industry cooperation project</t>
    <phoneticPr fontId="1" type="noConversion"/>
  </si>
  <si>
    <t>指導本校學生參與
產學合作計畫
並擔任計畫主持人
Advised our university's students participating in an academia-industry cooperation project and served as principal investigator for the project</t>
    <phoneticPr fontId="1" type="noConversion"/>
  </si>
  <si>
    <t>1.合作廠商：
2.計畫名稱：
3.補助金額：
4.學生人數：
5.合約執行起訖：
6.所有主持人：
1. Collaborating Partner:
2. Project Name:
3. Grant Amount:
4. Number of students:
5. Contract Execution Period:
6. All Principal Investigators:</t>
    <phoneticPr fontId="1" type="noConversion"/>
  </si>
  <si>
    <t>技術移轉權利金
Technology transfer premium</t>
    <phoneticPr fontId="1" type="noConversion"/>
  </si>
  <si>
    <t>指導本校學生取得
技術移轉權利金
Advised our university's student in obtaining technology transfer premium</t>
    <phoneticPr fontId="1" type="noConversion"/>
  </si>
  <si>
    <t xml:space="preserve">1.技術名稱：
2.學生姓名 :
3.合約日期：
4.所有指導教師： 
1. Technology Name:
2. Student Name:
3. Contract Date:
4. All Advising Teachers:    </t>
    <phoneticPr fontId="1" type="noConversion"/>
  </si>
  <si>
    <t>指導本校學生取得
國科會大專學生
研究計畫
Advised our university's student in receiving NSTC student research project grant</t>
    <phoneticPr fontId="1" type="noConversion"/>
  </si>
  <si>
    <t>指導本校學生獲得
國科會大專學生
研究創作獎
Advised our university's student winning a Creativity Award in NSTC Undergraduate Student Research Program</t>
    <phoneticPr fontId="1" type="noConversion"/>
  </si>
  <si>
    <t>教學相關專案計畫
Teaching project</t>
  </si>
  <si>
    <t>教學實踐
研究績優計畫獎
MOE Award for Outstanding Achievement in Teaching Practice Research</t>
  </si>
  <si>
    <t>考試院考選部舉辦之考試
Examinations organized by the Examination Yuan</t>
  </si>
  <si>
    <t>國科會大專學生研究計畫
NSTC student research project grant</t>
  </si>
  <si>
    <t>國科會大專學生研究創作獎
Creativity Award in NSTC Undergraduate Student Research Program</t>
  </si>
  <si>
    <t>歷年通過
(非彈薪獎勵項目)
Passed in previous years (non-reward items)</t>
    <phoneticPr fontId="1" type="noConversion"/>
  </si>
  <si>
    <t>非彈薪獎勵項目
non-reward items</t>
    <phoneticPr fontId="1" type="noConversion"/>
  </si>
  <si>
    <t>X
未達首次列計年度
Not reaching the initial calculation year</t>
    <phoneticPr fontId="1" type="noConversion"/>
  </si>
  <si>
    <t>X
已過審核範圍 
Out of the audit scope</t>
    <phoneticPr fontId="1" type="noConversion"/>
  </si>
  <si>
    <t>點數全數通過
All points approved</t>
    <phoneticPr fontId="1" type="noConversion"/>
  </si>
  <si>
    <t>不符合彈性薪資辦法，故無法列點()。
Does not meet the criteria listed in the Procedures regarding Flexible Salary, so cannot score points .</t>
    <phoneticPr fontId="1" type="noConversion"/>
  </si>
  <si>
    <t>該獎勵項目點數為 點，故刪減/增加點數()。
The points for this award item are X points, so deduct/increase points.</t>
    <phoneticPr fontId="1" type="noConversion"/>
  </si>
  <si>
    <t>點數為 位指導老師平分，故刪減/增加點數()。
Points are divided among X supervising teachers, so deduct/increase points.</t>
    <phoneticPr fontId="1" type="noConversion"/>
  </si>
  <si>
    <t>點數為 位主持人平分，故刪減/增加點數()。
Points are divided among X principal investigators, so deduct/increase points.</t>
    <phoneticPr fontId="1" type="noConversion"/>
  </si>
  <si>
    <t>點數平分誤差，故刪減/增加點數()。
Errors occurred when distributing points, so deduct/increase points.</t>
    <phoneticPr fontId="1" type="noConversion"/>
  </si>
  <si>
    <t>時報金犢獎非金銀銅，故刪除點數()。
The Times Golden Calf Award is not a gold, silver, or bronze award, so delete points.</t>
    <phoneticPr fontId="1" type="noConversion"/>
  </si>
  <si>
    <t>年度獎勵項目不溯既往(111/8/1後適用)，故刪除點數()。
Annual award items cannot be applied retroactively (applicable after 2022/8/1), so delete points.</t>
    <phoneticPr fontId="1" type="noConversion"/>
  </si>
  <si>
    <t>歷年通過點數誤植，故刪減/增加點數()。
Errors occurred in cumulative approved points over the years, so deduct/increase points.</t>
    <phoneticPr fontId="1" type="noConversion"/>
  </si>
  <si>
    <t>年度符合彈薪支領
For year X, eligible for flexible salary.</t>
    <phoneticPr fontId="1" type="noConversion"/>
  </si>
  <si>
    <t>年度不符合彈薪獎勵標準:
未達最低基數(5積點)
For year X, not meeting the flexible salary reward criteria:Did not reach the minimum base point (5 points)</t>
    <phoneticPr fontId="1" type="noConversion"/>
  </si>
  <si>
    <t>年度不符合彈薪獎勵標準:
當年未獲獎勵項目
For year X, not meeting the flexible salary reward criteria: No award item that year</t>
    <phoneticPr fontId="1" type="noConversion"/>
  </si>
  <si>
    <t>年度不符合彈薪獎勵標準:
未達最低基數且當年未獲獎勵項目
For year X, not meeting the flexible salary reward criteria:Did not reach the minimum base point and did not receive an award item that year</t>
    <phoneticPr fontId="1" type="noConversion"/>
  </si>
  <si>
    <t>當年度
Current year</t>
    <phoneticPr fontId="1" type="noConversion"/>
  </si>
  <si>
    <t>申請點數
Application Points</t>
    <phoneticPr fontId="1" type="noConversion"/>
  </si>
  <si>
    <t>核定點數
Approved points</t>
    <phoneticPr fontId="1" type="noConversion"/>
  </si>
  <si>
    <t>基數
Base numbers</t>
    <phoneticPr fontId="1" type="noConversion"/>
  </si>
  <si>
    <t>核定結果
Approved result</t>
    <phoneticPr fontId="1" type="noConversion"/>
  </si>
  <si>
    <t>編號
Serial No.</t>
    <phoneticPr fontId="1" type="noConversion"/>
  </si>
  <si>
    <t>申請年度
Application Year</t>
    <phoneticPr fontId="1" type="noConversion"/>
  </si>
  <si>
    <t>請使用下拉選單
選擇獎勵項目
Please use the dropdown menu to select the Award</t>
    <phoneticPr fontId="1" type="noConversion"/>
  </si>
  <si>
    <t>對應獎勵項目
完整名稱
The full name of the corresponding award item</t>
    <phoneticPr fontId="1" type="noConversion"/>
  </si>
  <si>
    <t xml:space="preserve">獲獎說明
Awards Description </t>
    <phoneticPr fontId="1" type="noConversion"/>
  </si>
  <si>
    <t>積點點數
Accumulated Points</t>
    <phoneticPr fontId="1" type="noConversion"/>
  </si>
  <si>
    <r>
      <t>新申請請打V
Please check (</t>
    </r>
    <r>
      <rPr>
        <b/>
        <sz val="9"/>
        <rFont val="Segoe UI Symbol"/>
        <family val="2"/>
      </rPr>
      <t>✓</t>
    </r>
    <r>
      <rPr>
        <b/>
        <sz val="9"/>
        <rFont val="微軟正黑體"/>
        <family val="2"/>
        <charset val="136"/>
      </rPr>
      <t>) for new applications</t>
    </r>
    <phoneticPr fontId="1" type="noConversion"/>
  </si>
  <si>
    <t>補充說明
Supplementary explanation</t>
    <phoneticPr fontId="1" type="noConversion"/>
  </si>
  <si>
    <t>首次列計年度
Initial calculation year</t>
    <phoneticPr fontId="1" type="noConversion"/>
  </si>
  <si>
    <t>適用年限
Applicable period</t>
    <phoneticPr fontId="1" type="noConversion"/>
  </si>
  <si>
    <t>是否列計
Whether to calculate</t>
    <phoneticPr fontId="1" type="noConversion"/>
  </si>
  <si>
    <t>修正點數
Corrected points</t>
    <phoneticPr fontId="1" type="noConversion"/>
  </si>
  <si>
    <t>點數更動
說明
Explanation of point changes</t>
    <phoneticPr fontId="1" type="noConversion"/>
  </si>
  <si>
    <t>通過
點數Approved points</t>
    <phoneticPr fontId="1" type="noConversion"/>
  </si>
  <si>
    <t xml:space="preserve">深耕填寫 Fill in by Higher Education Sprout Project Office </t>
    <phoneticPr fontId="1" type="noConversion"/>
  </si>
  <si>
    <t>教師填寫 Fill in by teachers</t>
    <phoneticPr fontId="1" type="noConversion"/>
  </si>
  <si>
    <t>填寫
步驟
filling out steps</t>
    <phoneticPr fontId="1" type="noConversion"/>
  </si>
  <si>
    <t>深耕
審核
review</t>
    <phoneticPr fontId="1" type="noConversion"/>
  </si>
  <si>
    <t>教學相關專案計畫
Teaching project</t>
    <phoneticPr fontId="1" type="noConversion"/>
  </si>
  <si>
    <t>教學實踐
研究績優計畫獎
MOE Award for Outstanding Achievement in Teaching Practice Research</t>
    <phoneticPr fontId="1" type="noConversion"/>
  </si>
  <si>
    <t>考試院考選部舉辦之考試
Examinations organized by the Examination Yuan</t>
    <phoneticPr fontId="1" type="noConversion"/>
  </si>
  <si>
    <t>國科會大專學生研究計畫
NSTC student research project grant</t>
    <phoneticPr fontId="1" type="noConversion"/>
  </si>
  <si>
    <t>國科會大專學生研究創作獎
Creativity Award in NSTC Undergraduate Student Research Program</t>
    <phoneticPr fontId="1" type="noConversion"/>
  </si>
  <si>
    <t>example</t>
    <phoneticPr fontId="1" type="noConversion"/>
  </si>
  <si>
    <t>適用
年限
Applicable period</t>
    <phoneticPr fontId="1" type="noConversion"/>
  </si>
  <si>
    <t>通過
點數 Points</t>
    <phoneticPr fontId="1" type="noConversion"/>
  </si>
  <si>
    <r>
      <rPr>
        <sz val="8"/>
        <color theme="1"/>
        <rFont val="Calibri"/>
        <family val="2"/>
      </rPr>
      <t>3.</t>
    </r>
    <r>
      <rPr>
        <sz val="8"/>
        <color theme="1"/>
        <rFont val="微軟正黑體"/>
        <family val="2"/>
        <charset val="136"/>
      </rPr>
      <t xml:space="preserve">畢業年度(選填) </t>
    </r>
    <r>
      <rPr>
        <sz val="8"/>
        <color theme="1"/>
        <rFont val="微軟正黑體"/>
        <family val="2"/>
        <charset val="2"/>
      </rPr>
      <t>Graduation Year: (for graduates):</t>
    </r>
    <phoneticPr fontId="1" type="noConversion"/>
  </si>
  <si>
    <t>2.頒獎/獎狀日期 Presentation / Certificate Date:</t>
    <phoneticPr fontId="1" type="noConversion"/>
  </si>
  <si>
    <t xml:space="preserve">1.獲獎年度 Award Year:     </t>
    <phoneticPr fontId="1" type="noConversion"/>
  </si>
  <si>
    <t>2.獎牌日期 Date on medal:</t>
    <phoneticPr fontId="1" type="noConversion"/>
  </si>
  <si>
    <t>1.計畫名稱 Project Title:</t>
    <phoneticPr fontId="1" type="noConversion"/>
  </si>
  <si>
    <t>3.所有主持人 All Principal Investigators:</t>
    <phoneticPr fontId="1" type="noConversion"/>
  </si>
  <si>
    <r>
      <rPr>
        <sz val="8"/>
        <color theme="1"/>
        <rFont val="Calibri"/>
        <family val="2"/>
      </rPr>
      <t>1.</t>
    </r>
    <r>
      <rPr>
        <sz val="8"/>
        <color theme="1"/>
        <rFont val="微軟正黑體"/>
        <family val="2"/>
        <charset val="136"/>
      </rPr>
      <t>專案名稱</t>
    </r>
    <r>
      <rPr>
        <sz val="8"/>
        <color theme="1"/>
        <rFont val="微軟正黑體"/>
        <family val="2"/>
        <charset val="2"/>
      </rPr>
      <t xml:space="preserve"> Project Title:</t>
    </r>
    <phoneticPr fontId="1" type="noConversion"/>
  </si>
  <si>
    <r>
      <rPr>
        <sz val="8"/>
        <color theme="1"/>
        <rFont val="Calibri"/>
        <family val="2"/>
      </rPr>
      <t>2.</t>
    </r>
    <r>
      <rPr>
        <sz val="8"/>
        <color theme="1"/>
        <rFont val="微軟正黑體"/>
        <family val="2"/>
        <charset val="136"/>
      </rPr>
      <t xml:space="preserve">執行起迄 </t>
    </r>
    <r>
      <rPr>
        <sz val="8"/>
        <color theme="1"/>
        <rFont val="微軟正黑體"/>
        <family val="2"/>
        <charset val="2"/>
      </rPr>
      <t>Execution Period:</t>
    </r>
    <phoneticPr fontId="1" type="noConversion"/>
  </si>
  <si>
    <t xml:space="preserve">1.績優獎年度 Excellence Award Year: </t>
    <phoneticPr fontId="1" type="noConversion"/>
  </si>
  <si>
    <t>1.獲獎年度 Academic Year of award:</t>
    <phoneticPr fontId="1" type="noConversion"/>
  </si>
  <si>
    <t>1.獲獎學年度 Academic Year of award:</t>
    <phoneticPr fontId="1" type="noConversion"/>
  </si>
  <si>
    <t>2.執行起迄 Implementation Period:</t>
    <phoneticPr fontId="1" type="noConversion"/>
  </si>
  <si>
    <t>2.公告年度 Announcement Year:</t>
    <phoneticPr fontId="1" type="noConversion"/>
  </si>
  <si>
    <r>
      <rPr>
        <sz val="8"/>
        <color theme="1"/>
        <rFont val="Calibri"/>
        <family val="2"/>
      </rPr>
      <t>1.</t>
    </r>
    <r>
      <rPr>
        <sz val="8"/>
        <color theme="1"/>
        <rFont val="微軟正黑體"/>
        <family val="2"/>
        <charset val="136"/>
      </rPr>
      <t xml:space="preserve">專案名稱 </t>
    </r>
    <r>
      <rPr>
        <sz val="8"/>
        <color theme="1"/>
        <rFont val="微軟正黑體"/>
        <family val="2"/>
        <charset val="2"/>
      </rPr>
      <t>Project Title:</t>
    </r>
    <phoneticPr fontId="1" type="noConversion"/>
  </si>
  <si>
    <r>
      <rPr>
        <sz val="8"/>
        <color theme="1"/>
        <rFont val="Calibri"/>
        <family val="2"/>
      </rPr>
      <t>1.</t>
    </r>
    <r>
      <rPr>
        <sz val="8"/>
        <color theme="1"/>
        <rFont val="微軟正黑體"/>
        <family val="2"/>
        <charset val="136"/>
      </rPr>
      <t xml:space="preserve">競賽名稱 </t>
    </r>
    <r>
      <rPr>
        <sz val="8"/>
        <color theme="1"/>
        <rFont val="微軟正黑體"/>
        <family val="2"/>
        <charset val="2"/>
      </rPr>
      <t>Competition Name:</t>
    </r>
    <phoneticPr fontId="1" type="noConversion"/>
  </si>
  <si>
    <r>
      <rPr>
        <sz val="8"/>
        <color theme="1"/>
        <rFont val="Calibri"/>
        <family val="2"/>
      </rPr>
      <t>2.</t>
    </r>
    <r>
      <rPr>
        <sz val="8"/>
        <color theme="1"/>
        <rFont val="微軟正黑體"/>
        <family val="2"/>
        <charset val="136"/>
      </rPr>
      <t>隊伍</t>
    </r>
    <r>
      <rPr>
        <sz val="8"/>
        <color theme="1"/>
        <rFont val="Calibri"/>
        <family val="2"/>
      </rPr>
      <t>/</t>
    </r>
    <r>
      <rPr>
        <sz val="8"/>
        <color theme="1"/>
        <rFont val="微軟正黑體"/>
        <family val="2"/>
        <charset val="136"/>
      </rPr>
      <t xml:space="preserve">作品名稱 </t>
    </r>
    <r>
      <rPr>
        <sz val="8"/>
        <color theme="1"/>
        <rFont val="微軟正黑體"/>
        <family val="2"/>
        <charset val="2"/>
      </rPr>
      <t>Team/Work Title:</t>
    </r>
    <phoneticPr fontId="1" type="noConversion"/>
  </si>
  <si>
    <r>
      <rPr>
        <sz val="8"/>
        <color theme="1"/>
        <rFont val="Calibri"/>
        <family val="2"/>
      </rPr>
      <t>3.</t>
    </r>
    <r>
      <rPr>
        <sz val="8"/>
        <color theme="1"/>
        <rFont val="微軟正黑體"/>
        <family val="2"/>
        <charset val="136"/>
      </rPr>
      <t xml:space="preserve">名次 </t>
    </r>
    <r>
      <rPr>
        <sz val="8"/>
        <color theme="1"/>
        <rFont val="微軟正黑體"/>
        <family val="2"/>
        <charset val="2"/>
      </rPr>
      <t>Ranking:</t>
    </r>
    <phoneticPr fontId="1" type="noConversion"/>
  </si>
  <si>
    <r>
      <rPr>
        <sz val="8"/>
        <color theme="1"/>
        <rFont val="Calibri"/>
        <family val="2"/>
      </rPr>
      <t>4.</t>
    </r>
    <r>
      <rPr>
        <sz val="8"/>
        <color theme="1"/>
        <rFont val="微軟正黑體"/>
        <family val="2"/>
        <charset val="136"/>
      </rPr>
      <t xml:space="preserve">學生姓名 </t>
    </r>
    <r>
      <rPr>
        <sz val="8"/>
        <color theme="1"/>
        <rFont val="微軟正黑體"/>
        <family val="2"/>
        <charset val="2"/>
      </rPr>
      <t>Student Name(s):</t>
    </r>
    <phoneticPr fontId="1" type="noConversion"/>
  </si>
  <si>
    <r>
      <rPr>
        <sz val="8"/>
        <color theme="1"/>
        <rFont val="Calibri"/>
        <family val="2"/>
      </rPr>
      <t>5.</t>
    </r>
    <r>
      <rPr>
        <sz val="8"/>
        <color theme="1"/>
        <rFont val="微軟正黑體"/>
        <family val="2"/>
        <charset val="136"/>
      </rPr>
      <t xml:space="preserve">獲獎日期 </t>
    </r>
    <r>
      <rPr>
        <sz val="8"/>
        <color theme="1"/>
        <rFont val="微軟正黑體"/>
        <family val="2"/>
        <charset val="2"/>
      </rPr>
      <t>Award Date:</t>
    </r>
    <phoneticPr fontId="1" type="noConversion"/>
  </si>
  <si>
    <r>
      <rPr>
        <sz val="8"/>
        <color theme="1"/>
        <rFont val="Calibri"/>
        <family val="2"/>
      </rPr>
      <t>6.</t>
    </r>
    <r>
      <rPr>
        <sz val="8"/>
        <color theme="1"/>
        <rFont val="微軟正黑體"/>
        <family val="2"/>
        <charset val="136"/>
      </rPr>
      <t xml:space="preserve">所有指導教師 </t>
    </r>
    <r>
      <rPr>
        <sz val="8"/>
        <color theme="1"/>
        <rFont val="微軟正黑體"/>
        <family val="2"/>
        <charset val="2"/>
      </rPr>
      <t>All Advising Teachers:</t>
    </r>
    <phoneticPr fontId="1" type="noConversion"/>
  </si>
  <si>
    <r>
      <rPr>
        <sz val="8"/>
        <color theme="1"/>
        <rFont val="Calibri"/>
        <family val="2"/>
      </rPr>
      <t>4.</t>
    </r>
    <r>
      <rPr>
        <sz val="8"/>
        <color theme="1"/>
        <rFont val="微軟正黑體"/>
        <family val="2"/>
        <charset val="136"/>
      </rPr>
      <t>學生姓名</t>
    </r>
    <r>
      <rPr>
        <sz val="8"/>
        <color theme="1"/>
        <rFont val="微軟正黑體"/>
        <family val="2"/>
        <charset val="2"/>
      </rPr>
      <t xml:space="preserve"> Student Name(s):</t>
    </r>
    <phoneticPr fontId="1" type="noConversion"/>
  </si>
  <si>
    <r>
      <rPr>
        <sz val="8"/>
        <color theme="1"/>
        <rFont val="Calibri"/>
        <family val="2"/>
      </rPr>
      <t>1.</t>
    </r>
    <r>
      <rPr>
        <sz val="8"/>
        <color theme="1"/>
        <rFont val="微軟正黑體"/>
        <family val="2"/>
        <charset val="136"/>
      </rPr>
      <t xml:space="preserve">考試名稱 </t>
    </r>
    <r>
      <rPr>
        <sz val="8"/>
        <color theme="1"/>
        <rFont val="微軟正黑體"/>
        <family val="2"/>
        <charset val="2"/>
      </rPr>
      <t>Exam Name:</t>
    </r>
    <phoneticPr fontId="1" type="noConversion"/>
  </si>
  <si>
    <r>
      <rPr>
        <sz val="8"/>
        <color theme="1"/>
        <rFont val="Calibri"/>
        <family val="2"/>
      </rPr>
      <t>2.</t>
    </r>
    <r>
      <rPr>
        <sz val="8"/>
        <color theme="1"/>
        <rFont val="微軟正黑體"/>
        <family val="2"/>
        <charset val="136"/>
      </rPr>
      <t xml:space="preserve">學生姓名 </t>
    </r>
    <r>
      <rPr>
        <sz val="8"/>
        <color theme="1"/>
        <rFont val="微軟正黑體"/>
        <family val="2"/>
        <charset val="2"/>
      </rPr>
      <t>Student Name:</t>
    </r>
    <phoneticPr fontId="1" type="noConversion"/>
  </si>
  <si>
    <r>
      <rPr>
        <sz val="8"/>
        <color theme="1"/>
        <rFont val="Calibri"/>
        <family val="2"/>
      </rPr>
      <t>4.</t>
    </r>
    <r>
      <rPr>
        <sz val="8"/>
        <color theme="1"/>
        <rFont val="微軟正黑體"/>
        <family val="2"/>
        <charset val="136"/>
      </rPr>
      <t xml:space="preserve">取得日期 </t>
    </r>
    <r>
      <rPr>
        <sz val="8"/>
        <color theme="1"/>
        <rFont val="微軟正黑體"/>
        <family val="2"/>
        <charset val="2"/>
      </rPr>
      <t xml:space="preserve">Date of certificate:    </t>
    </r>
    <phoneticPr fontId="1" type="noConversion"/>
  </si>
  <si>
    <r>
      <rPr>
        <sz val="8"/>
        <color theme="1"/>
        <rFont val="Calibri"/>
        <family val="2"/>
      </rPr>
      <t>1.</t>
    </r>
    <r>
      <rPr>
        <sz val="8"/>
        <color theme="1"/>
        <rFont val="微軟正黑體"/>
        <family val="2"/>
        <charset val="136"/>
      </rPr>
      <t xml:space="preserve">合作廠商 </t>
    </r>
    <r>
      <rPr>
        <sz val="8"/>
        <color theme="1"/>
        <rFont val="微軟正黑體"/>
        <family val="2"/>
        <charset val="2"/>
      </rPr>
      <t>Collaborating Partner:</t>
    </r>
    <phoneticPr fontId="1" type="noConversion"/>
  </si>
  <si>
    <r>
      <rPr>
        <sz val="8"/>
        <color theme="1"/>
        <rFont val="Calibri"/>
        <family val="2"/>
      </rPr>
      <t>2.</t>
    </r>
    <r>
      <rPr>
        <sz val="8"/>
        <color theme="1"/>
        <rFont val="微軟正黑體"/>
        <family val="2"/>
        <charset val="136"/>
      </rPr>
      <t xml:space="preserve">計畫名稱 </t>
    </r>
    <r>
      <rPr>
        <sz val="8"/>
        <color theme="1"/>
        <rFont val="微軟正黑體"/>
        <family val="2"/>
        <charset val="2"/>
      </rPr>
      <t>Project Name:</t>
    </r>
    <phoneticPr fontId="1" type="noConversion"/>
  </si>
  <si>
    <r>
      <rPr>
        <sz val="8"/>
        <color theme="1"/>
        <rFont val="Calibri"/>
        <family val="2"/>
      </rPr>
      <t>3.</t>
    </r>
    <r>
      <rPr>
        <sz val="8"/>
        <color theme="1"/>
        <rFont val="微軟正黑體"/>
        <family val="2"/>
        <charset val="136"/>
      </rPr>
      <t xml:space="preserve">補助金額 </t>
    </r>
    <r>
      <rPr>
        <sz val="8"/>
        <color theme="1"/>
        <rFont val="微軟正黑體"/>
        <family val="2"/>
        <charset val="2"/>
      </rPr>
      <t>Grant Amount:</t>
    </r>
    <phoneticPr fontId="1" type="noConversion"/>
  </si>
  <si>
    <r>
      <rPr>
        <sz val="8"/>
        <color theme="1"/>
        <rFont val="Calibri"/>
        <family val="2"/>
      </rPr>
      <t>4.</t>
    </r>
    <r>
      <rPr>
        <sz val="8"/>
        <color theme="1"/>
        <rFont val="微軟正黑體"/>
        <family val="2"/>
        <charset val="136"/>
      </rPr>
      <t xml:space="preserve">學生人數 </t>
    </r>
    <r>
      <rPr>
        <sz val="8"/>
        <color theme="1"/>
        <rFont val="微軟正黑體"/>
        <family val="2"/>
        <charset val="2"/>
      </rPr>
      <t>Number of students:</t>
    </r>
    <phoneticPr fontId="1" type="noConversion"/>
  </si>
  <si>
    <r>
      <rPr>
        <sz val="8"/>
        <color theme="1"/>
        <rFont val="Calibri"/>
        <family val="2"/>
      </rPr>
      <t>5.</t>
    </r>
    <r>
      <rPr>
        <sz val="8"/>
        <color theme="1"/>
        <rFont val="微軟正黑體"/>
        <family val="2"/>
        <charset val="136"/>
      </rPr>
      <t xml:space="preserve">合約執行起迄 </t>
    </r>
    <r>
      <rPr>
        <sz val="8"/>
        <color theme="1"/>
        <rFont val="微軟正黑體"/>
        <family val="2"/>
        <charset val="2"/>
      </rPr>
      <t>Contract Execution Period:</t>
    </r>
    <phoneticPr fontId="1" type="noConversion"/>
  </si>
  <si>
    <r>
      <rPr>
        <sz val="8"/>
        <color theme="1"/>
        <rFont val="Calibri"/>
        <family val="2"/>
      </rPr>
      <t>6.</t>
    </r>
    <r>
      <rPr>
        <sz val="8"/>
        <color theme="1"/>
        <rFont val="微軟正黑體"/>
        <family val="2"/>
        <charset val="136"/>
      </rPr>
      <t xml:space="preserve">所有主持人 </t>
    </r>
    <r>
      <rPr>
        <sz val="8"/>
        <color theme="1"/>
        <rFont val="微軟正黑體"/>
        <family val="2"/>
        <charset val="2"/>
      </rPr>
      <t>All Principal Investigators:</t>
    </r>
    <phoneticPr fontId="1" type="noConversion"/>
  </si>
  <si>
    <r>
      <rPr>
        <sz val="8"/>
        <color theme="1"/>
        <rFont val="Calibri"/>
        <family val="2"/>
      </rPr>
      <t>3.</t>
    </r>
    <r>
      <rPr>
        <sz val="8"/>
        <color theme="1"/>
        <rFont val="微軟正黑體"/>
        <family val="2"/>
        <charset val="136"/>
      </rPr>
      <t xml:space="preserve">合約日期 </t>
    </r>
    <r>
      <rPr>
        <sz val="8"/>
        <color theme="1"/>
        <rFont val="微軟正黑體"/>
        <family val="2"/>
        <charset val="2"/>
      </rPr>
      <t>Contract Date:</t>
    </r>
    <phoneticPr fontId="1" type="noConversion"/>
  </si>
  <si>
    <r>
      <rPr>
        <sz val="8"/>
        <color theme="1"/>
        <rFont val="Calibri"/>
        <family val="2"/>
      </rPr>
      <t>4.</t>
    </r>
    <r>
      <rPr>
        <sz val="8"/>
        <color theme="1"/>
        <rFont val="微軟正黑體"/>
        <family val="2"/>
        <charset val="136"/>
      </rPr>
      <t xml:space="preserve">所有指導教師 </t>
    </r>
    <r>
      <rPr>
        <sz val="8"/>
        <color theme="1"/>
        <rFont val="微軟正黑體"/>
        <family val="2"/>
        <charset val="2"/>
      </rPr>
      <t>All Advising Teachers:</t>
    </r>
    <phoneticPr fontId="1" type="noConversion"/>
  </si>
  <si>
    <r>
      <rPr>
        <sz val="8"/>
        <color theme="1"/>
        <rFont val="Calibri"/>
        <family val="2"/>
      </rPr>
      <t>1.</t>
    </r>
    <r>
      <rPr>
        <sz val="8"/>
        <color theme="1"/>
        <rFont val="微軟正黑體"/>
        <family val="2"/>
        <charset val="136"/>
      </rPr>
      <t xml:space="preserve">計畫編號 </t>
    </r>
    <r>
      <rPr>
        <sz val="8"/>
        <color theme="1"/>
        <rFont val="微軟正黑體"/>
        <family val="2"/>
        <charset val="2"/>
      </rPr>
      <t>Project Number:</t>
    </r>
    <phoneticPr fontId="1" type="noConversion"/>
  </si>
  <si>
    <r>
      <rPr>
        <sz val="8"/>
        <color theme="1"/>
        <rFont val="Calibri"/>
        <family val="2"/>
      </rPr>
      <t>3.</t>
    </r>
    <r>
      <rPr>
        <sz val="8"/>
        <color theme="1"/>
        <rFont val="微軟正黑體"/>
        <family val="2"/>
        <charset val="136"/>
      </rPr>
      <t xml:space="preserve">學生姓名 </t>
    </r>
    <r>
      <rPr>
        <sz val="8"/>
        <color theme="1"/>
        <rFont val="微軟正黑體"/>
        <family val="2"/>
        <charset val="2"/>
      </rPr>
      <t>Student Name:</t>
    </r>
    <phoneticPr fontId="1" type="noConversion"/>
  </si>
  <si>
    <t xml:space="preserve">4.執行起迄 Execution Period:   </t>
    <phoneticPr fontId="1" type="noConversion"/>
  </si>
  <si>
    <r>
      <rPr>
        <sz val="8"/>
        <color theme="1"/>
        <rFont val="Calibri"/>
        <family val="2"/>
      </rPr>
      <t>1.</t>
    </r>
    <r>
      <rPr>
        <sz val="8"/>
        <color theme="1"/>
        <rFont val="微軟正黑體"/>
        <family val="2"/>
        <charset val="136"/>
      </rPr>
      <t xml:space="preserve">技術名稱 </t>
    </r>
    <r>
      <rPr>
        <sz val="8"/>
        <color theme="1"/>
        <rFont val="微軟正黑體"/>
        <family val="2"/>
        <charset val="2"/>
      </rPr>
      <t>Technology Name:</t>
    </r>
    <phoneticPr fontId="1" type="noConversion"/>
  </si>
  <si>
    <r>
      <t>審核標準：記點以</t>
    </r>
    <r>
      <rPr>
        <b/>
        <sz val="12"/>
        <color rgb="FFC00000"/>
        <rFont val="微軟正黑體"/>
        <family val="2"/>
        <charset val="136"/>
      </rPr>
      <t>頒獎日期</t>
    </r>
    <r>
      <rPr>
        <sz val="12"/>
        <rFont val="微軟正黑體"/>
        <family val="2"/>
        <charset val="136"/>
      </rPr>
      <t>劃分，只要涵蓋於獎勵蒐集期限內即可獲點。
EX.112年全國資深優良教師表揚大會於112/9/19舉行，因此可於113年度首次列計並適用於往後10年。
Review Criteria: Points are awarded based on the award date, as long as it falls within the eligible period of the award. 
Example: The 2023 National Senior Excellent Teacher Commendation Event was held on September 19, 2023. Therefore, it can be initially calculated in the year 2024 and will be eligible for the following 10 years.</t>
    </r>
    <phoneticPr fontId="1" type="noConversion"/>
  </si>
  <si>
    <r>
      <t>審核標準：記點以</t>
    </r>
    <r>
      <rPr>
        <b/>
        <sz val="12"/>
        <color rgb="FFC00000"/>
        <rFont val="微軟正黑體"/>
        <family val="2"/>
        <charset val="136"/>
      </rPr>
      <t>獲獎金日期(9/28前後)</t>
    </r>
    <r>
      <rPr>
        <sz val="12"/>
        <rFont val="微軟正黑體"/>
        <family val="2"/>
        <charset val="136"/>
      </rPr>
      <t>劃分，只要涵蓋於獎勵蒐集期限內即可獲點。
EX.112年資深優良教師，教育部致贈獎金於9月前後匯款，則可於113年度首次列計並適用於往後10年。
Review Criteria: Points are recorded based on the award date (around September 28), as long as it falls within the eligible period of the award.
Example: The Senior Excellent Teacher Award for the year 2023, awarded by the Ministry of Education with remittance around September, will be initially calculated in the year 2024 and will be eligible for the following 10 years.</t>
    </r>
    <phoneticPr fontId="1" type="noConversion"/>
  </si>
  <si>
    <r>
      <t>審核標準：記點以</t>
    </r>
    <r>
      <rPr>
        <b/>
        <sz val="12"/>
        <color rgb="FFC00000"/>
        <rFont val="微軟正黑體"/>
        <family val="2"/>
        <charset val="136"/>
      </rPr>
      <t>公告、頒獎日期</t>
    </r>
    <r>
      <rPr>
        <sz val="12"/>
        <rFont val="微軟正黑體"/>
        <family val="2"/>
        <charset val="136"/>
      </rPr>
      <t>劃分，只要涵蓋於獎勵蒐集期限內即可獲點。
EX.111學年度獲獎者，於112學年度上學期公告，112學年度下學期校慶(113.3)頒獎，因此可於113年度首次列計並適用於往後10年。
Review Criteria: Points are allocated based on the announcement and award date, as long as they fall within the eligible period of the award.
Example: Recipients in the academic year 2022-23 were announced in the first semester of the academic year 2023-2024, and the awards were presented during the university anniversary celebration in the second semester (March 2024) of AY 2023-24. Therefore, they can be initially calculated in the year 2024 and will be eligible for the following 10 years.</t>
    </r>
    <phoneticPr fontId="1" type="noConversion"/>
  </si>
  <si>
    <r>
      <t>審核標準：記點以</t>
    </r>
    <r>
      <rPr>
        <b/>
        <sz val="12"/>
        <color rgb="FFC00000"/>
        <rFont val="微軟正黑體"/>
        <family val="2"/>
        <charset val="136"/>
      </rPr>
      <t>計畫執行起迄</t>
    </r>
    <r>
      <rPr>
        <sz val="12"/>
        <rFont val="微軟正黑體"/>
        <family val="2"/>
        <charset val="136"/>
      </rPr>
      <t>劃分，只要涵蓋於獎勵蒐集期限內即可獲點，該點最多適用10年。
EX.112年度教育部核定之教學實踐研究計畫執行時間為112/8/1-113/7/31，因此可於113年度首次列計並適用於往後10年。。
Review Criteria: Points are awarded based on the project execution period, as long as it falls within the eligible period of the award.
Example: The Ministry of Education approved Teaching Practice Research Project for the year 2023 runs from August 1, 2023 to July 31, 2024. Therefore, it can be initially calculated in the year 2024 and will be eligible for the following 10 years.</t>
    </r>
    <phoneticPr fontId="1" type="noConversion"/>
  </si>
  <si>
    <r>
      <t>審核標準：記點以</t>
    </r>
    <r>
      <rPr>
        <b/>
        <sz val="12"/>
        <color rgb="FFC00000"/>
        <rFont val="微軟正黑體"/>
        <family val="2"/>
        <charset val="136"/>
      </rPr>
      <t>頒獎、獎狀日期</t>
    </r>
    <r>
      <rPr>
        <sz val="12"/>
        <rFont val="微軟正黑體"/>
        <family val="2"/>
        <charset val="136"/>
      </rPr>
      <t>劃分，只要涵蓋於獎勵蒐集期限內即可獲點。
Review criteria: Points are allocated based on the award and certificate date, as long as they fall within the eligible period of the awards.</t>
    </r>
    <phoneticPr fontId="1" type="noConversion"/>
  </si>
  <si>
    <r>
      <t xml:space="preserve">*時報金犢獎列屬國際性競賽，需須獲得金、銀、銅獎，始得列計。*The Golden Calf Award is classified as an international competition, and only Gold, Silver, or Bronze awards qualify for scoring.
</t>
    </r>
    <r>
      <rPr>
        <sz val="12"/>
        <color theme="0"/>
        <rFont val="微軟正黑體"/>
        <family val="2"/>
        <charset val="136"/>
      </rPr>
      <t>*每一作品參加同一競賽以獎勵一次為限，(同一比賽中若分為各類競賽、團體獎、總成績等獎項，如為同一作品僅獎勵一次)
*Each entry can only receive points once per competition (If the competition is divided into various categories, group awards, overall rankings, etc., only one reward is given for one work.).</t>
    </r>
    <phoneticPr fontId="1" type="noConversion"/>
  </si>
  <si>
    <r>
      <t xml:space="preserve">*每一作品參加同一競賽以獎勵一次為限，(同一比賽中若分為各類競賽、團體獎、總成績等獎項，如為同一作品僅獎勵一次)
*不包含「壁報論文比(競)賽」
*Each entry can only receive points once per competition (If the competition is divided into various categories, group awards, overall rankings, etc., only one reward is given for one work.).
*Excludes "Poster Paper Presentation Competition.
</t>
    </r>
    <r>
      <rPr>
        <sz val="12"/>
        <color theme="0"/>
        <rFont val="微軟正黑體"/>
        <family val="2"/>
        <charset val="136"/>
      </rPr>
      <t>*除主辦單位外，該學年度應至少五所大專校院(含)以上且十個隊伍以上參與。
*Apart from the organizing unit, there should be participation from five universities or colleges (including) and ten or more teams in the academic year.</t>
    </r>
    <phoneticPr fontId="1" type="noConversion"/>
  </si>
  <si>
    <r>
      <t>審核標準：記點以</t>
    </r>
    <r>
      <rPr>
        <b/>
        <sz val="12"/>
        <color rgb="FFC00000"/>
        <rFont val="微軟正黑體"/>
        <family val="2"/>
        <charset val="136"/>
      </rPr>
      <t>榜單、及格證書日期</t>
    </r>
    <r>
      <rPr>
        <sz val="12"/>
        <rFont val="微軟正黑體"/>
        <family val="2"/>
        <charset val="136"/>
      </rPr>
      <t>劃分，只要涵蓋於獎勵蒐集期限內即可獲點。
Review criteria: Points are allocated based on the ranking list or passing certificate date, as long as they fall within the eligible period of the awards.</t>
    </r>
    <phoneticPr fontId="1" type="noConversion"/>
  </si>
  <si>
    <r>
      <t>審核標準：記點以</t>
    </r>
    <r>
      <rPr>
        <b/>
        <sz val="12"/>
        <color rgb="FFC00000"/>
        <rFont val="微軟正黑體"/>
        <family val="2"/>
        <charset val="136"/>
      </rPr>
      <t>合約日期</t>
    </r>
    <r>
      <rPr>
        <sz val="12"/>
        <rFont val="微軟正黑體"/>
        <family val="2"/>
        <charset val="136"/>
      </rPr>
      <t>劃分，只要涵蓋於獎勵蒐集期限內即可獲點。
Review Criteria: Points are allocated based on the contract date, as long as they fall within the eligible award period.</t>
    </r>
    <phoneticPr fontId="1" type="noConversion"/>
  </si>
  <si>
    <r>
      <t>審核標準：記點以</t>
    </r>
    <r>
      <rPr>
        <b/>
        <sz val="12"/>
        <color rgb="FFC00000"/>
        <rFont val="微軟正黑體"/>
        <family val="2"/>
        <charset val="136"/>
      </rPr>
      <t>計畫執行起迄</t>
    </r>
    <r>
      <rPr>
        <sz val="12"/>
        <rFont val="微軟正黑體"/>
        <family val="2"/>
        <charset val="136"/>
      </rPr>
      <t>劃分，只要涵蓋於獎勵蒐集期限內即可獲點，該點最多適用10年。
EX.113年度國科會大專學生研究計畫獲補助之計畫執行時間為113/7/1-114/2/28，因此可於113年度首次列計並適用於往後10年。
Review Criteria: Points are allocated based on the project execution period, as long as it falls within the eligible period of the awards.
Example: The execution period of the National Science and Technology Council's undergraduate student research project grant for the year 2024 is from July 1, 2024, to February 28, 2025. Therefore, it can be initially calculated in the year 2024 and will be eligible for the following 10 years.</t>
    </r>
    <phoneticPr fontId="1" type="noConversion"/>
  </si>
  <si>
    <r>
      <t>審核標準：記點以</t>
    </r>
    <r>
      <rPr>
        <b/>
        <sz val="12"/>
        <color rgb="FFC00000"/>
        <rFont val="微軟正黑體"/>
        <family val="2"/>
        <charset val="136"/>
      </rPr>
      <t>公告日期</t>
    </r>
    <r>
      <rPr>
        <sz val="12"/>
        <rFont val="微軟正黑體"/>
        <family val="2"/>
        <charset val="136"/>
      </rPr>
      <t>劃分，只要涵蓋於獎勵蒐集期限內即可獲點。
EX.112年度國科會大專學生研究創作獎為113年度公告，因此可於113年度首次列計並適用於往後10年。
Review Criteria: Points are allocated based on the announcement date, as long as it falls within the eligible period of the awards.
Example: The announcement for the National Science and Technology Council's Undergraduate Student Research Creation Award for the year 2023 was made in 2024. Therefore, it can be initially calculated in the year 2024 and will be eligible for the following 10 years.</t>
    </r>
    <phoneticPr fontId="1" type="noConversion"/>
  </si>
  <si>
    <r>
      <t>審核標準：記點以</t>
    </r>
    <r>
      <rPr>
        <b/>
        <sz val="12"/>
        <color rgb="FFC00000"/>
        <rFont val="微軟正黑體"/>
        <family val="2"/>
        <charset val="136"/>
      </rPr>
      <t>公告日期</t>
    </r>
    <r>
      <rPr>
        <sz val="12"/>
        <rFont val="微軟正黑體"/>
        <family val="2"/>
        <charset val="136"/>
      </rPr>
      <t>劃分，只要涵蓋於獎勵蒐集期限內即可獲點。
EX.111年度教學實踐研究績優計畫獎，公告日期113/1/10，因此可於113年度首次列計並適用於往後10年。
Review Criteria: Points are allocated based on the announcement date, as long as it falls within the eligible period of the award.
Example: The 2022 Teaching Practice Excellence Research Project Award was announced on January 10, 2024. Therefore, it can be initially calculated in the year 2024 and will be eligible for the following 10 years.</t>
    </r>
    <phoneticPr fontId="1" type="noConversion"/>
  </si>
  <si>
    <r>
      <t>審核標準：記點以</t>
    </r>
    <r>
      <rPr>
        <b/>
        <sz val="12"/>
        <color rgb="FFC00000"/>
        <rFont val="微軟正黑體"/>
        <family val="2"/>
        <charset val="136"/>
      </rPr>
      <t>計畫執行起迄</t>
    </r>
    <r>
      <rPr>
        <sz val="12"/>
        <rFont val="微軟正黑體"/>
        <family val="2"/>
        <charset val="136"/>
      </rPr>
      <t>劃分，只要涵蓋於獎勵蒐集期限內即可獲點，該點最多適用10年。
Review Criteria: Points are awarded based on the project execution period, as long as it falls within the eligible period of the award.</t>
    </r>
    <phoneticPr fontId="1" type="noConversion"/>
  </si>
  <si>
    <r>
      <t xml:space="preserve">1.獲獎獎狀或網站公告截圖
</t>
    </r>
    <r>
      <rPr>
        <sz val="12"/>
        <color rgb="FFFF0000"/>
        <rFont val="微軟正黑體"/>
        <family val="2"/>
        <charset val="136"/>
      </rPr>
      <t>2.競賽相關資訊(如：競賽報名網站、競賽簡介)</t>
    </r>
    <r>
      <rPr>
        <sz val="12"/>
        <rFont val="微軟正黑體"/>
        <family val="2"/>
        <charset val="136"/>
      </rPr>
      <t xml:space="preserve">
1. Award certificate or screenshot of website announcement 
</t>
    </r>
    <r>
      <rPr>
        <sz val="12"/>
        <color rgb="FFE20000"/>
        <rFont val="微軟正黑體"/>
        <family val="2"/>
        <charset val="136"/>
      </rPr>
      <t>2. Competition-related information (e.g., competition registration website, competition overview)</t>
    </r>
    <phoneticPr fontId="1" type="noConversion"/>
  </si>
  <si>
    <r>
      <t xml:space="preserve">1.證明合約
2.所有老師及參與學生清單
</t>
    </r>
    <r>
      <rPr>
        <sz val="12"/>
        <color rgb="FFFF0000"/>
        <rFont val="微軟正黑體"/>
        <family val="2"/>
        <charset val="136"/>
      </rPr>
      <t>*須含學生工作內容</t>
    </r>
    <r>
      <rPr>
        <sz val="12"/>
        <rFont val="微軟正黑體"/>
        <family val="2"/>
        <charset val="136"/>
      </rPr>
      <t xml:space="preserve">
1. Contract
2. List of all Teachers and Participating Students
</t>
    </r>
    <r>
      <rPr>
        <sz val="12"/>
        <color rgb="FFFF0000"/>
        <rFont val="微軟正黑體"/>
        <family val="2"/>
        <charset val="136"/>
      </rPr>
      <t>*Must include student work content.</t>
    </r>
    <phoneticPr fontId="1" type="noConversion"/>
  </si>
  <si>
    <r>
      <t xml:space="preserve">1.合約書/公文
2.所有主持人及參與學生清單
</t>
    </r>
    <r>
      <rPr>
        <sz val="12"/>
        <color rgb="FFFF0000"/>
        <rFont val="微軟正黑體"/>
        <family val="2"/>
        <charset val="136"/>
      </rPr>
      <t xml:space="preserve">*須含學生工作內容
</t>
    </r>
    <r>
      <rPr>
        <sz val="12"/>
        <rFont val="微軟正黑體"/>
        <family val="2"/>
        <charset val="136"/>
      </rPr>
      <t xml:space="preserve">1. Contract Document / Official Letter
2. List of all Principal Investigators and Participating Students
</t>
    </r>
    <r>
      <rPr>
        <sz val="12"/>
        <color rgb="FFFF0000"/>
        <rFont val="微軟正黑體"/>
        <family val="2"/>
        <charset val="136"/>
      </rPr>
      <t>* Must include students' job descriptions</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</si>
</sst>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30">
    <font>
      <sz val="12"/>
      <color theme="1"/>
      <name val="微軟正黑體"/>
      <family val="2"/>
      <charset val="136"/>
    </font>
    <font>
      <sz val="9"/>
      <name val="微軟正黑體"/>
      <family val="2"/>
      <charset val="136"/>
    </font>
    <font>
      <sz val="10"/>
      <color theme="1"/>
      <name val="微軟正黑體"/>
      <family val="2"/>
      <charset val="136"/>
    </font>
    <font>
      <sz val="8"/>
      <name val="微軟正黑體"/>
      <family val="2"/>
      <charset val="136"/>
    </font>
    <font>
      <sz val="8"/>
      <color theme="1"/>
      <name val="微軟正黑體"/>
      <family val="2"/>
      <charset val="136"/>
    </font>
    <font>
      <sz val="8"/>
      <color theme="1"/>
      <name val="Calibri"/>
      <family val="2"/>
    </font>
    <font>
      <sz val="8"/>
      <color theme="1"/>
      <name val="微軟正黑體"/>
      <family val="2"/>
      <charset val="2"/>
    </font>
    <font>
      <b/>
      <sz val="10"/>
      <color theme="1"/>
      <name val="微軟正黑體"/>
      <family val="2"/>
      <charset val="136"/>
    </font>
    <font>
      <b/>
      <sz val="10"/>
      <name val="微軟正黑體"/>
      <family val="2"/>
      <charset val="136"/>
    </font>
    <font>
      <b/>
      <sz val="10"/>
      <name val="微軟正黑體"/>
      <family val="2"/>
    </font>
    <font>
      <b/>
      <sz val="12"/>
      <color theme="1"/>
      <name val="微軟正黑體"/>
      <family val="2"/>
      <charset val="136"/>
    </font>
    <font>
      <b/>
      <sz val="10"/>
      <color theme="0"/>
      <name val="微軟正黑體"/>
      <family val="2"/>
      <charset val="136"/>
    </font>
    <font>
      <sz val="10"/>
      <color rgb="FFFF0000"/>
      <name val="微軟正黑體"/>
      <family val="2"/>
      <charset val="136"/>
    </font>
    <font>
      <b/>
      <sz val="10"/>
      <color theme="0" tint="-0.249977111117893"/>
      <name val="微軟正黑體"/>
      <family val="2"/>
      <charset val="136"/>
    </font>
    <font>
      <b/>
      <sz val="9"/>
      <color indexed="81"/>
      <name val="微軟正黑體"/>
      <family val="2"/>
      <charset val="136"/>
    </font>
    <font>
      <b/>
      <sz val="9"/>
      <name val="微軟正黑體"/>
      <family val="2"/>
    </font>
    <font>
      <b/>
      <sz val="9"/>
      <name val="微軟正黑體"/>
      <family val="2"/>
      <charset val="136"/>
    </font>
    <font>
      <sz val="12"/>
      <color theme="1"/>
      <name val="新細明體"/>
      <family val="2"/>
      <charset val="136"/>
      <scheme val="minor"/>
    </font>
    <font>
      <sz val="9"/>
      <color theme="1"/>
      <name val="微軟正黑體"/>
      <family val="2"/>
      <charset val="136"/>
    </font>
    <font>
      <b/>
      <sz val="9"/>
      <color theme="1"/>
      <name val="微軟正黑體"/>
      <family val="2"/>
      <charset val="136"/>
    </font>
    <font>
      <u/>
      <sz val="12"/>
      <color theme="10"/>
      <name val="微軟正黑體"/>
      <family val="2"/>
      <charset val="136"/>
    </font>
    <font>
      <b/>
      <sz val="9"/>
      <name val="Segoe UI Symbol"/>
      <family val="2"/>
    </font>
    <font>
      <u/>
      <sz val="9"/>
      <color theme="0"/>
      <name val="微軟正黑體"/>
      <family val="2"/>
      <charset val="136"/>
    </font>
    <font>
      <b/>
      <u/>
      <sz val="9"/>
      <color theme="0"/>
      <name val="微軟正黑體"/>
      <family val="2"/>
      <charset val="136"/>
    </font>
    <font>
      <sz val="12"/>
      <color rgb="FFFF0000"/>
      <name val="微軟正黑體"/>
      <family val="2"/>
      <charset val="136"/>
    </font>
    <font>
      <sz val="12"/>
      <color theme="0"/>
      <name val="微軟正黑體"/>
      <family val="2"/>
      <charset val="136"/>
    </font>
    <font>
      <b/>
      <sz val="12"/>
      <name val="微軟正黑體"/>
      <family val="2"/>
      <charset val="136"/>
    </font>
    <font>
      <sz val="12"/>
      <name val="微軟正黑體"/>
      <family val="2"/>
      <charset val="136"/>
    </font>
    <font>
      <b/>
      <sz val="12"/>
      <color rgb="FFC00000"/>
      <name val="微軟正黑體"/>
      <family val="2"/>
      <charset val="136"/>
    </font>
    <font>
      <sz val="12"/>
      <color rgb="FFE20000"/>
      <name val="微軟正黑體"/>
      <family val="2"/>
      <charset val="136"/>
    </font>
  </fonts>
  <fills count="16">
    <fill>
      <patternFill patternType="none"/>
    </fill>
    <fill>
      <patternFill patternType="gray125"/>
    </fill>
    <fill>
      <patternFill patternType="solid">
        <fgColor theme="5"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AE906"/>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00000"/>
        <bgColor indexed="64"/>
      </patternFill>
    </fill>
  </fills>
  <borders count="7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style="medium">
        <color indexed="64"/>
      </left>
      <right/>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style="double">
        <color indexed="64"/>
      </top>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medium">
        <color indexed="64"/>
      </left>
      <right/>
      <top style="double">
        <color indexed="64"/>
      </top>
      <bottom/>
      <diagonal/>
    </border>
    <border>
      <left style="medium">
        <color indexed="64"/>
      </left>
      <right/>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thin">
        <color indexed="64"/>
      </left>
      <right style="thick">
        <color rgb="FF7030A0"/>
      </right>
      <top/>
      <bottom/>
      <diagonal/>
    </border>
    <border>
      <left style="thick">
        <color rgb="FF7030A0"/>
      </left>
      <right style="thin">
        <color indexed="64"/>
      </right>
      <top style="thick">
        <color rgb="FF7030A0"/>
      </top>
      <bottom/>
      <diagonal/>
    </border>
    <border>
      <left style="thin">
        <color indexed="64"/>
      </left>
      <right style="thin">
        <color indexed="64"/>
      </right>
      <top style="thick">
        <color rgb="FF7030A0"/>
      </top>
      <bottom/>
      <diagonal/>
    </border>
    <border>
      <left style="thin">
        <color indexed="64"/>
      </left>
      <right style="thick">
        <color rgb="FF7030A0"/>
      </right>
      <top style="thick">
        <color rgb="FF7030A0"/>
      </top>
      <bottom/>
      <diagonal/>
    </border>
    <border>
      <left style="thick">
        <color rgb="FF7030A0"/>
      </left>
      <right style="thin">
        <color indexed="64"/>
      </right>
      <top/>
      <bottom/>
      <diagonal/>
    </border>
    <border>
      <left style="thick">
        <color rgb="FF7030A0"/>
      </left>
      <right style="thin">
        <color indexed="64"/>
      </right>
      <top/>
      <bottom style="thick">
        <color rgb="FF7030A0"/>
      </bottom>
      <diagonal/>
    </border>
    <border>
      <left style="thin">
        <color indexed="64"/>
      </left>
      <right style="thin">
        <color indexed="64"/>
      </right>
      <top/>
      <bottom style="thick">
        <color rgb="FF7030A0"/>
      </bottom>
      <diagonal/>
    </border>
    <border>
      <left style="thin">
        <color indexed="64"/>
      </left>
      <right style="thick">
        <color rgb="FF7030A0"/>
      </right>
      <top/>
      <bottom style="thick">
        <color rgb="FF7030A0"/>
      </bottom>
      <diagonal/>
    </border>
    <border>
      <left style="medium">
        <color indexed="64"/>
      </left>
      <right style="medium">
        <color indexed="64"/>
      </right>
      <top style="medium">
        <color indexed="64"/>
      </top>
      <bottom style="thick">
        <color rgb="FFFF0000"/>
      </bottom>
      <diagonal/>
    </border>
    <border>
      <left style="thin">
        <color indexed="64"/>
      </left>
      <right style="thick">
        <color rgb="FFFF0000"/>
      </right>
      <top style="double">
        <color indexed="64"/>
      </top>
      <bottom/>
      <diagonal/>
    </border>
    <border>
      <left style="thin">
        <color indexed="64"/>
      </left>
      <right style="thick">
        <color rgb="FFFF0000"/>
      </right>
      <top/>
      <bottom/>
      <diagonal/>
    </border>
    <border>
      <left style="thin">
        <color indexed="64"/>
      </left>
      <right style="thick">
        <color rgb="FFFF0000"/>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double">
        <color indexed="64"/>
      </bottom>
      <diagonal/>
    </border>
    <border>
      <left/>
      <right/>
      <top style="double">
        <color indexed="64"/>
      </top>
      <bottom style="thick">
        <color rgb="FF7030A0"/>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right/>
      <top/>
      <bottom style="thick">
        <color rgb="FF7030A0"/>
      </bottom>
      <diagonal/>
    </border>
    <border>
      <left/>
      <right style="thick">
        <color rgb="FFFF0000"/>
      </right>
      <top style="thick">
        <color rgb="FFFF0000"/>
      </top>
      <bottom style="thick">
        <color rgb="FFFF0000"/>
      </bottom>
      <diagonal/>
    </border>
    <border>
      <left/>
      <right style="thick">
        <color rgb="FFFF0000"/>
      </right>
      <top style="medium">
        <color indexed="64"/>
      </top>
      <bottom style="medium">
        <color indexed="64"/>
      </bottom>
      <diagonal/>
    </border>
  </borders>
  <cellStyleXfs count="3">
    <xf numFmtId="0" fontId="0" fillId="0" borderId="0">
      <alignment vertical="center"/>
    </xf>
    <xf numFmtId="0" fontId="17" fillId="0" borderId="0">
      <alignment vertical="center"/>
    </xf>
    <xf numFmtId="0" fontId="20" fillId="0" borderId="0" applyNumberFormat="0" applyFill="0" applyBorder="0" applyAlignment="0" applyProtection="0">
      <alignment vertical="center"/>
    </xf>
  </cellStyleXfs>
  <cellXfs count="24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9" fillId="2" borderId="2"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2" fillId="3" borderId="1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10" fillId="9" borderId="1" xfId="0" applyFont="1" applyFill="1" applyBorder="1" applyAlignment="1" applyProtection="1">
      <alignment horizontal="center" vertical="center"/>
      <protection locked="0"/>
    </xf>
    <xf numFmtId="0" fontId="0" fillId="0" borderId="4" xfId="0" applyBorder="1" applyAlignment="1">
      <alignment horizontal="center" vertical="center"/>
    </xf>
    <xf numFmtId="0" fontId="0" fillId="9" borderId="0" xfId="0" applyFill="1">
      <alignment vertical="center"/>
    </xf>
    <xf numFmtId="0" fontId="11" fillId="9" borderId="0" xfId="0" applyFont="1" applyFill="1" applyAlignment="1">
      <alignment horizontal="center" vertical="center" wrapText="1"/>
    </xf>
    <xf numFmtId="0" fontId="11" fillId="9" borderId="0" xfId="0" applyFont="1" applyFill="1" applyAlignment="1">
      <alignment horizontal="center" vertical="center"/>
    </xf>
    <xf numFmtId="0" fontId="3" fillId="0" borderId="4" xfId="0" applyFont="1" applyBorder="1" applyAlignment="1">
      <alignment horizontal="left" vertical="center" wrapText="1"/>
    </xf>
    <xf numFmtId="2" fontId="10" fillId="9" borderId="1" xfId="0" applyNumberFormat="1" applyFont="1" applyFill="1" applyBorder="1" applyAlignment="1">
      <alignment horizontal="center" vertical="center"/>
    </xf>
    <xf numFmtId="1" fontId="10" fillId="9" borderId="1" xfId="0" applyNumberFormat="1" applyFont="1" applyFill="1"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left" vertical="center"/>
    </xf>
    <xf numFmtId="2" fontId="0" fillId="0" borderId="7" xfId="0" applyNumberFormat="1" applyBorder="1" applyAlignment="1">
      <alignment horizontal="center" vertical="center"/>
    </xf>
    <xf numFmtId="0" fontId="9" fillId="2"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13" borderId="4" xfId="0" applyFont="1" applyFill="1" applyBorder="1" applyAlignment="1">
      <alignment horizontal="center" vertical="center" wrapText="1"/>
    </xf>
    <xf numFmtId="2" fontId="10" fillId="9" borderId="19" xfId="0" applyNumberFormat="1" applyFont="1" applyFill="1" applyBorder="1" applyAlignment="1">
      <alignment horizontal="center" vertical="center"/>
    </xf>
    <xf numFmtId="0" fontId="16" fillId="4" borderId="3" xfId="0" applyFont="1" applyFill="1" applyBorder="1" applyAlignment="1">
      <alignment horizontal="center" vertical="center" wrapText="1"/>
    </xf>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0" fontId="3" fillId="0" borderId="0" xfId="1"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center"/>
    </xf>
    <xf numFmtId="0" fontId="9" fillId="6" borderId="3" xfId="0" applyFont="1" applyFill="1" applyBorder="1" applyAlignment="1">
      <alignment horizontal="center" vertical="center" wrapText="1"/>
    </xf>
    <xf numFmtId="1" fontId="0" fillId="0" borderId="25" xfId="0" applyNumberFormat="1" applyBorder="1" applyAlignment="1">
      <alignment horizontal="center" vertical="center"/>
    </xf>
    <xf numFmtId="0" fontId="2" fillId="0" borderId="4" xfId="0" applyFont="1" applyBorder="1">
      <alignment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19" fillId="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20" fillId="9" borderId="0" xfId="2" applyFill="1">
      <alignment vertical="center"/>
    </xf>
    <xf numFmtId="0" fontId="20" fillId="0" borderId="0" xfId="2" applyAlignment="1">
      <alignment horizontal="center" vertical="center"/>
    </xf>
    <xf numFmtId="0" fontId="9" fillId="4" borderId="8"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9" fillId="4" borderId="64"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7" borderId="69" xfId="0" applyFont="1" applyFill="1" applyBorder="1" applyAlignment="1">
      <alignment horizontal="center" vertical="center" wrapText="1"/>
    </xf>
    <xf numFmtId="0" fontId="2" fillId="0" borderId="39" xfId="0" applyFont="1" applyBorder="1" applyAlignment="1">
      <alignment horizontal="left" vertical="center"/>
    </xf>
    <xf numFmtId="0" fontId="2" fillId="3" borderId="3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9" xfId="0" applyFont="1" applyBorder="1" applyAlignment="1">
      <alignment horizontal="left" vertical="center"/>
    </xf>
    <xf numFmtId="0" fontId="2" fillId="3" borderId="29" xfId="0" applyFont="1" applyFill="1" applyBorder="1" applyAlignment="1">
      <alignment horizontal="center" vertical="center" wrapText="1"/>
    </xf>
    <xf numFmtId="0" fontId="7" fillId="9" borderId="0" xfId="0" applyFont="1" applyFill="1" applyAlignment="1">
      <alignment horizontal="center" vertical="center" wrapText="1"/>
    </xf>
    <xf numFmtId="0" fontId="2" fillId="9" borderId="0" xfId="0" applyFont="1" applyFill="1" applyAlignment="1">
      <alignment horizontal="center" vertical="center" wrapText="1"/>
    </xf>
    <xf numFmtId="0" fontId="2" fillId="9" borderId="0" xfId="0" applyFont="1" applyFill="1" applyAlignment="1">
      <alignment horizontal="left" vertical="center"/>
    </xf>
    <xf numFmtId="176" fontId="2" fillId="9" borderId="0" xfId="0" applyNumberFormat="1" applyFont="1" applyFill="1" applyAlignment="1">
      <alignment horizontal="center" vertical="center" wrapText="1"/>
    </xf>
    <xf numFmtId="176" fontId="2" fillId="9" borderId="68" xfId="0" applyNumberFormat="1" applyFont="1" applyFill="1" applyBorder="1" applyAlignment="1">
      <alignment horizontal="center" vertical="center" wrapText="1"/>
    </xf>
    <xf numFmtId="176" fontId="2" fillId="9" borderId="70" xfId="0" applyNumberFormat="1" applyFont="1" applyFill="1" applyBorder="1" applyAlignment="1">
      <alignment horizontal="center" vertical="center" wrapText="1"/>
    </xf>
    <xf numFmtId="0" fontId="2" fillId="9" borderId="70" xfId="0" applyFont="1" applyFill="1" applyBorder="1" applyAlignment="1">
      <alignment horizontal="center" vertical="center" wrapText="1"/>
    </xf>
    <xf numFmtId="0" fontId="2" fillId="0" borderId="42" xfId="0" applyFont="1" applyBorder="1" applyAlignment="1">
      <alignment horizontal="left" vertical="center"/>
    </xf>
    <xf numFmtId="0" fontId="12" fillId="3" borderId="47" xfId="0" applyFont="1" applyFill="1" applyBorder="1" applyAlignment="1">
      <alignment horizontal="center" vertical="center" wrapText="1"/>
    </xf>
    <xf numFmtId="0" fontId="2" fillId="0" borderId="24" xfId="0" applyFont="1" applyBorder="1" applyAlignment="1">
      <alignment horizontal="left" vertical="center"/>
    </xf>
    <xf numFmtId="0" fontId="2" fillId="3" borderId="7"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32" xfId="0" applyFont="1" applyFill="1" applyBorder="1" applyAlignment="1">
      <alignment horizontal="center" vertical="center" wrapText="1"/>
    </xf>
    <xf numFmtId="176" fontId="2" fillId="9" borderId="71" xfId="0" applyNumberFormat="1"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0" fillId="9" borderId="74" xfId="0" applyFill="1" applyBorder="1">
      <alignment vertical="center"/>
    </xf>
    <xf numFmtId="176" fontId="2" fillId="9" borderId="75" xfId="0" applyNumberFormat="1" applyFont="1" applyFill="1" applyBorder="1" applyAlignment="1">
      <alignment horizontal="center" vertical="center" wrapText="1"/>
    </xf>
    <xf numFmtId="0" fontId="10" fillId="9" borderId="76" xfId="0" applyFont="1" applyFill="1" applyBorder="1" applyAlignment="1">
      <alignment horizontal="center" vertical="center"/>
    </xf>
    <xf numFmtId="0" fontId="3" fillId="0" borderId="0" xfId="0" applyFont="1" applyAlignment="1">
      <alignment horizontal="left" vertical="center" wrapText="1"/>
    </xf>
    <xf numFmtId="0" fontId="10" fillId="4" borderId="19"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26" fillId="14" borderId="4" xfId="0" applyFont="1" applyFill="1" applyBorder="1" applyAlignment="1">
      <alignment horizontal="center" vertical="center" wrapText="1"/>
    </xf>
    <xf numFmtId="0" fontId="27" fillId="9" borderId="0" xfId="0" applyFont="1" applyFill="1" applyAlignment="1">
      <alignment horizontal="center" vertical="center" wrapText="1"/>
    </xf>
    <xf numFmtId="0" fontId="27" fillId="9" borderId="0" xfId="0" applyFont="1" applyFill="1" applyAlignment="1">
      <alignment horizontal="left" vertical="center" wrapText="1"/>
    </xf>
    <xf numFmtId="0" fontId="27" fillId="9" borderId="4" xfId="0" applyFont="1" applyFill="1" applyBorder="1" applyAlignment="1">
      <alignment vertical="center" wrapText="1"/>
    </xf>
    <xf numFmtId="0" fontId="27" fillId="9" borderId="4" xfId="0" applyFont="1" applyFill="1" applyBorder="1" applyAlignment="1">
      <alignment horizontal="left" vertical="center" wrapText="1"/>
    </xf>
    <xf numFmtId="0" fontId="27" fillId="9" borderId="7" xfId="0" applyFont="1" applyFill="1" applyBorder="1" applyAlignment="1">
      <alignment vertical="center" wrapText="1"/>
    </xf>
    <xf numFmtId="0" fontId="27" fillId="0" borderId="4" xfId="0" applyFont="1" applyBorder="1" applyAlignment="1">
      <alignment horizontal="left" vertical="center" wrapText="1"/>
    </xf>
    <xf numFmtId="0" fontId="27" fillId="9" borderId="4" xfId="0" applyFont="1" applyFill="1" applyBorder="1" applyAlignment="1">
      <alignment horizontal="center" vertical="center" wrapText="1"/>
    </xf>
    <xf numFmtId="0" fontId="27" fillId="13" borderId="4" xfId="0" applyFont="1" applyFill="1" applyBorder="1" applyAlignment="1">
      <alignment horizontal="left" vertical="center" wrapText="1"/>
    </xf>
    <xf numFmtId="0" fontId="27" fillId="9" borderId="5" xfId="0" applyFont="1" applyFill="1" applyBorder="1" applyAlignment="1">
      <alignment vertical="center" wrapText="1"/>
    </xf>
    <xf numFmtId="0" fontId="27" fillId="0" borderId="4" xfId="0" applyFont="1" applyFill="1" applyBorder="1" applyAlignment="1">
      <alignment horizontal="left" vertical="center" wrapText="1"/>
    </xf>
    <xf numFmtId="0" fontId="27" fillId="0" borderId="4" xfId="0" applyFont="1" applyFill="1" applyBorder="1" applyAlignment="1">
      <alignment vertical="center" wrapText="1"/>
    </xf>
    <xf numFmtId="0" fontId="27" fillId="9" borderId="5" xfId="0" applyFont="1" applyFill="1" applyBorder="1" applyAlignment="1">
      <alignment horizontal="center" vertical="center" wrapText="1"/>
    </xf>
    <xf numFmtId="0" fontId="27" fillId="9" borderId="7" xfId="0" applyFont="1" applyFill="1" applyBorder="1" applyAlignment="1">
      <alignment horizontal="center" vertical="center" wrapText="1"/>
    </xf>
    <xf numFmtId="0" fontId="27" fillId="13" borderId="5" xfId="0" applyFont="1" applyFill="1" applyBorder="1" applyAlignment="1">
      <alignment horizontal="left" vertical="center" wrapText="1"/>
    </xf>
    <xf numFmtId="0" fontId="27" fillId="13" borderId="7" xfId="0" applyFont="1" applyFill="1" applyBorder="1" applyAlignment="1">
      <alignment horizontal="left" vertical="center" wrapText="1"/>
    </xf>
    <xf numFmtId="0" fontId="27" fillId="9" borderId="6" xfId="0" applyFont="1" applyFill="1" applyBorder="1" applyAlignment="1">
      <alignment horizontal="center" vertical="center" wrapText="1"/>
    </xf>
    <xf numFmtId="0" fontId="27" fillId="13" borderId="6"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7" xfId="0" applyFont="1" applyBorder="1" applyAlignment="1">
      <alignment horizontal="left" vertical="center" wrapText="1"/>
    </xf>
    <xf numFmtId="176" fontId="2" fillId="7" borderId="58" xfId="0" applyNumberFormat="1" applyFont="1" applyFill="1" applyBorder="1" applyAlignment="1">
      <alignment horizontal="center" vertical="center" wrapText="1"/>
    </xf>
    <xf numFmtId="176" fontId="2" fillId="7" borderId="6" xfId="0" applyNumberFormat="1" applyFont="1" applyFill="1" applyBorder="1" applyAlignment="1">
      <alignment horizontal="center" vertical="center" wrapText="1"/>
    </xf>
    <xf numFmtId="176" fontId="2" fillId="7" borderId="62" xfId="0" applyNumberFormat="1" applyFont="1" applyFill="1" applyBorder="1" applyAlignment="1">
      <alignment horizontal="center" vertical="center" wrapText="1"/>
    </xf>
    <xf numFmtId="0" fontId="2" fillId="0" borderId="59"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3" xfId="0" applyFont="1" applyBorder="1" applyAlignment="1">
      <alignment horizontal="center" vertical="center" wrapText="1"/>
    </xf>
    <xf numFmtId="0" fontId="7" fillId="14" borderId="40" xfId="0" applyFont="1" applyFill="1" applyBorder="1" applyAlignment="1">
      <alignment horizontal="center" vertical="center" wrapText="1"/>
    </xf>
    <xf numFmtId="0" fontId="7" fillId="14" borderId="44" xfId="0" applyFont="1" applyFill="1" applyBorder="1" applyAlignment="1">
      <alignment horizontal="center" vertical="center" wrapText="1"/>
    </xf>
    <xf numFmtId="0" fontId="7" fillId="14" borderId="45" xfId="0" applyFont="1" applyFill="1" applyBorder="1" applyAlignment="1">
      <alignment horizontal="center" vertical="center" wrapText="1"/>
    </xf>
    <xf numFmtId="0" fontId="22" fillId="15" borderId="0" xfId="2" applyFont="1" applyFill="1" applyAlignment="1" applyProtection="1">
      <alignment horizontal="center" vertical="center" wrapText="1"/>
      <protection locked="0"/>
    </xf>
    <xf numFmtId="0" fontId="23" fillId="15" borderId="0" xfId="2" applyFont="1" applyFill="1" applyAlignment="1" applyProtection="1">
      <alignment horizontal="center" vertical="center" wrapText="1"/>
      <protection locked="0"/>
    </xf>
    <xf numFmtId="0" fontId="2" fillId="0" borderId="4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12" fillId="3" borderId="31"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2" fillId="3" borderId="26" xfId="0" applyFont="1" applyFill="1" applyBorder="1" applyAlignment="1" applyProtection="1">
      <alignment horizontal="center" vertical="center" wrapText="1"/>
      <protection locked="0"/>
    </xf>
    <xf numFmtId="0" fontId="12" fillId="3" borderId="31"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7" fillId="0" borderId="3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6" xfId="0" applyFont="1" applyBorder="1" applyAlignment="1">
      <alignment horizontal="center" vertical="center" wrapText="1"/>
    </xf>
    <xf numFmtId="176" fontId="12" fillId="3" borderId="31" xfId="0" applyNumberFormat="1" applyFont="1" applyFill="1" applyBorder="1" applyAlignment="1">
      <alignment horizontal="center" vertical="center" wrapText="1"/>
    </xf>
    <xf numFmtId="176" fontId="12" fillId="3" borderId="6" xfId="0" applyNumberFormat="1" applyFont="1" applyFill="1" applyBorder="1" applyAlignment="1">
      <alignment horizontal="center" vertical="center" wrapText="1"/>
    </xf>
    <xf numFmtId="176" fontId="12" fillId="3" borderId="26" xfId="0" applyNumberFormat="1"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38" xfId="0" applyFont="1" applyFill="1" applyBorder="1" applyAlignment="1">
      <alignment horizontal="center" vertical="center"/>
    </xf>
    <xf numFmtId="0" fontId="7" fillId="11" borderId="53" xfId="0" applyFont="1" applyFill="1" applyBorder="1" applyAlignment="1">
      <alignment horizontal="center" vertical="center" wrapText="1"/>
    </xf>
    <xf numFmtId="0" fontId="7" fillId="11" borderId="54" xfId="0" applyFont="1" applyFill="1" applyBorder="1" applyAlignment="1">
      <alignment horizontal="center" vertical="center" wrapText="1"/>
    </xf>
    <xf numFmtId="0" fontId="7" fillId="11" borderId="55" xfId="0" applyFont="1" applyFill="1" applyBorder="1" applyAlignment="1">
      <alignment horizontal="center" vertical="center" wrapText="1"/>
    </xf>
    <xf numFmtId="0" fontId="2" fillId="0" borderId="57"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7" borderId="58"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62" xfId="0" applyFont="1" applyFill="1" applyBorder="1" applyAlignment="1">
      <alignment horizontal="center" vertical="center" wrapText="1"/>
    </xf>
    <xf numFmtId="176" fontId="2" fillId="0" borderId="58" xfId="0" applyNumberFormat="1" applyFont="1" applyBorder="1" applyAlignment="1">
      <alignment horizontal="center" vertical="center" wrapText="1"/>
    </xf>
    <xf numFmtId="176" fontId="2" fillId="0" borderId="6" xfId="0" applyNumberFormat="1" applyFont="1" applyBorder="1" applyAlignment="1">
      <alignment horizontal="center" vertical="center" wrapText="1"/>
    </xf>
    <xf numFmtId="176" fontId="2" fillId="0" borderId="62" xfId="0" applyNumberFormat="1" applyFont="1" applyBorder="1" applyAlignment="1">
      <alignment horizontal="center" vertical="center" wrapText="1"/>
    </xf>
    <xf numFmtId="0" fontId="12" fillId="3" borderId="46"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7" xfId="0" applyFont="1" applyFill="1" applyBorder="1" applyAlignment="1">
      <alignment horizontal="center" vertical="center" wrapText="1"/>
    </xf>
    <xf numFmtId="176" fontId="2" fillId="7" borderId="31" xfId="0" applyNumberFormat="1" applyFont="1" applyFill="1" applyBorder="1" applyAlignment="1">
      <alignment horizontal="center" vertical="center" wrapText="1"/>
    </xf>
    <xf numFmtId="176" fontId="2" fillId="7" borderId="26" xfId="0" applyNumberFormat="1"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12" fillId="3" borderId="48"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7" borderId="31" xfId="0" applyFont="1" applyFill="1" applyBorder="1" applyAlignment="1">
      <alignment horizontal="center" vertical="center" wrapText="1"/>
    </xf>
    <xf numFmtId="0" fontId="2" fillId="7" borderId="26" xfId="0" applyFont="1" applyFill="1" applyBorder="1" applyAlignment="1">
      <alignment horizontal="center" vertical="center" wrapText="1"/>
    </xf>
    <xf numFmtId="176" fontId="2" fillId="0" borderId="31" xfId="0" applyNumberFormat="1" applyFont="1" applyBorder="1" applyAlignment="1">
      <alignment horizontal="center" vertical="center" wrapText="1"/>
    </xf>
    <xf numFmtId="176" fontId="2" fillId="0" borderId="26" xfId="0" applyNumberFormat="1" applyFont="1" applyBorder="1" applyAlignment="1">
      <alignment horizontal="center" vertical="center" wrapText="1"/>
    </xf>
    <xf numFmtId="176" fontId="12" fillId="3" borderId="48" xfId="0" applyNumberFormat="1" applyFont="1" applyFill="1" applyBorder="1" applyAlignment="1">
      <alignment horizontal="center" vertical="center" wrapText="1"/>
    </xf>
    <xf numFmtId="176" fontId="12" fillId="3" borderId="49" xfId="0" applyNumberFormat="1" applyFont="1" applyFill="1" applyBorder="1" applyAlignment="1">
      <alignment horizontal="center" vertical="center" wrapText="1"/>
    </xf>
    <xf numFmtId="176" fontId="12" fillId="3" borderId="50" xfId="0" applyNumberFormat="1" applyFont="1" applyFill="1" applyBorder="1" applyAlignment="1">
      <alignment horizontal="center" vertical="center" wrapText="1"/>
    </xf>
    <xf numFmtId="176" fontId="2" fillId="3" borderId="43" xfId="0" applyNumberFormat="1" applyFont="1" applyFill="1" applyBorder="1" applyAlignment="1">
      <alignment horizontal="center" vertical="center" wrapText="1"/>
    </xf>
    <xf numFmtId="176" fontId="2" fillId="3" borderId="22" xfId="0" applyNumberFormat="1" applyFont="1" applyFill="1" applyBorder="1" applyAlignment="1">
      <alignment horizontal="center" vertical="center" wrapText="1"/>
    </xf>
    <xf numFmtId="176" fontId="2" fillId="3" borderId="6" xfId="0" applyNumberFormat="1" applyFont="1" applyFill="1" applyBorder="1" applyAlignment="1">
      <alignment horizontal="center" vertical="center" wrapText="1"/>
    </xf>
    <xf numFmtId="176" fontId="2" fillId="3" borderId="26" xfId="0" applyNumberFormat="1"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13" fillId="0" borderId="4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8" xfId="0" applyFont="1" applyBorder="1" applyAlignment="1">
      <alignment horizontal="center" vertical="center" wrapText="1"/>
    </xf>
    <xf numFmtId="176" fontId="2" fillId="3" borderId="31" xfId="0" applyNumberFormat="1"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8" borderId="77" xfId="0" applyFont="1" applyFill="1" applyBorder="1" applyAlignment="1">
      <alignment horizontal="center" vertical="center"/>
    </xf>
    <xf numFmtId="0" fontId="10" fillId="6" borderId="19" xfId="0" applyFont="1" applyFill="1" applyBorder="1" applyAlignment="1">
      <alignment horizontal="center" vertical="center" wrapText="1"/>
    </xf>
    <xf numFmtId="0" fontId="10" fillId="6" borderId="3" xfId="0" applyFont="1" applyFill="1" applyBorder="1" applyAlignment="1">
      <alignment horizontal="center" vertical="center"/>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 xfId="0" applyFont="1" applyBorder="1" applyAlignment="1">
      <alignment horizontal="center" vertical="center" wrapText="1"/>
    </xf>
    <xf numFmtId="0" fontId="9" fillId="5" borderId="19"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7" fillId="10" borderId="19" xfId="0" applyFont="1" applyFill="1" applyBorder="1" applyAlignment="1">
      <alignment horizontal="center" vertical="center"/>
    </xf>
    <xf numFmtId="0" fontId="7" fillId="10" borderId="20" xfId="0" applyFont="1" applyFill="1" applyBorder="1" applyAlignment="1">
      <alignment horizontal="center" vertical="center"/>
    </xf>
    <xf numFmtId="0" fontId="7" fillId="10" borderId="3" xfId="0" applyFont="1" applyFill="1" applyBorder="1" applyAlignment="1">
      <alignment horizontal="center" vertical="center"/>
    </xf>
    <xf numFmtId="0" fontId="8" fillId="4" borderId="3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2" fillId="0" borderId="5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2" xfId="0" applyFont="1" applyBorder="1" applyAlignment="1">
      <alignment horizontal="center" vertical="center" wrapText="1"/>
    </xf>
    <xf numFmtId="0" fontId="2" fillId="3" borderId="65"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6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5" xfId="0" applyFont="1" applyFill="1" applyBorder="1" applyAlignment="1">
      <alignment horizontal="center" vertical="center" wrapText="1"/>
    </xf>
    <xf numFmtId="176" fontId="2" fillId="0" borderId="9" xfId="0" applyNumberFormat="1" applyFont="1" applyBorder="1" applyAlignment="1">
      <alignment horizontal="center" vertical="center" wrapText="1"/>
    </xf>
    <xf numFmtId="176" fontId="2" fillId="0" borderId="15" xfId="0" applyNumberFormat="1" applyFont="1" applyBorder="1" applyAlignment="1">
      <alignment horizontal="center" vertical="center" wrapText="1"/>
    </xf>
    <xf numFmtId="176" fontId="2" fillId="7" borderId="9" xfId="0" applyNumberFormat="1" applyFont="1" applyFill="1" applyBorder="1" applyAlignment="1">
      <alignment horizontal="center" vertical="center" wrapText="1"/>
    </xf>
    <xf numFmtId="176" fontId="2" fillId="7" borderId="15"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2" fillId="9" borderId="8"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176" fontId="2" fillId="3" borderId="9" xfId="0" applyNumberFormat="1" applyFont="1" applyFill="1" applyBorder="1" applyAlignment="1" applyProtection="1">
      <alignment horizontal="center" vertical="center" wrapText="1"/>
      <protection locked="0"/>
    </xf>
    <xf numFmtId="176" fontId="2" fillId="3" borderId="6" xfId="0" applyNumberFormat="1" applyFont="1" applyFill="1" applyBorder="1" applyAlignment="1" applyProtection="1">
      <alignment horizontal="center" vertical="center" wrapText="1"/>
      <protection locked="0"/>
    </xf>
    <xf numFmtId="176" fontId="2" fillId="3" borderId="15" xfId="0" applyNumberFormat="1"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9" fillId="5" borderId="3" xfId="0" applyFont="1" applyFill="1" applyBorder="1" applyAlignment="1">
      <alignment horizontal="center" vertical="center" wrapText="1"/>
    </xf>
    <xf numFmtId="0" fontId="10" fillId="8" borderId="20" xfId="0" applyFont="1" applyFill="1" applyBorder="1" applyAlignment="1">
      <alignment horizontal="center" vertical="center"/>
    </xf>
    <xf numFmtId="0" fontId="10" fillId="8" borderId="3" xfId="0" applyFont="1" applyFill="1" applyBorder="1" applyAlignment="1">
      <alignment horizontal="center" vertical="center"/>
    </xf>
    <xf numFmtId="0" fontId="8" fillId="4" borderId="19" xfId="0" applyFont="1" applyFill="1" applyBorder="1" applyAlignment="1">
      <alignment horizontal="center" vertical="center" wrapText="1"/>
    </xf>
    <xf numFmtId="0" fontId="8" fillId="4" borderId="3" xfId="0" applyFont="1" applyFill="1" applyBorder="1" applyAlignment="1">
      <alignment horizontal="center" vertical="center" wrapText="1"/>
    </xf>
  </cellXfs>
  <cellStyles count="3">
    <cellStyle name="一般" xfId="0" builtinId="0"/>
    <cellStyle name="一般 2" xfId="1" xr:uid="{7B8514B4-F964-4020-9BC4-DD59FFD980DB}"/>
    <cellStyle name="超連結" xfId="2" builtinId="8"/>
  </cellStyles>
  <dxfs count="5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E20000"/>
      <color rgb="FFFCF5E0"/>
      <color rgb="FFFBF7F8"/>
      <color rgb="FFF8EEF1"/>
      <color rgb="FFDEB4C2"/>
      <color rgb="FFE8A6A6"/>
      <color rgb="FFC99191"/>
      <color rgb="FFB06060"/>
      <color rgb="FF960000"/>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6626</xdr:colOff>
      <xdr:row>6</xdr:row>
      <xdr:rowOff>6623</xdr:rowOff>
    </xdr:from>
    <xdr:to>
      <xdr:col>8</xdr:col>
      <xdr:colOff>1</xdr:colOff>
      <xdr:row>12</xdr:row>
      <xdr:rowOff>588065</xdr:rowOff>
    </xdr:to>
    <xdr:sp macro="" textlink="">
      <xdr:nvSpPr>
        <xdr:cNvPr id="2" name="文字方塊 1">
          <a:extLst>
            <a:ext uri="{FF2B5EF4-FFF2-40B4-BE49-F238E27FC236}">
              <a16:creationId xmlns:a16="http://schemas.microsoft.com/office/drawing/2014/main" id="{04ECB1D0-DCF4-42A4-B12F-7F655E02E834}"/>
            </a:ext>
          </a:extLst>
        </xdr:cNvPr>
        <xdr:cNvSpPr txBox="1"/>
      </xdr:nvSpPr>
      <xdr:spPr>
        <a:xfrm>
          <a:off x="6092466" y="1947183"/>
          <a:ext cx="4971775" cy="1536482"/>
        </a:xfrm>
        <a:prstGeom prst="rect">
          <a:avLst/>
        </a:prstGeom>
        <a:solidFill>
          <a:srgbClr val="DEB4C2"/>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altLang="zh-TW" sz="1000" b="1">
              <a:solidFill>
                <a:sysClr val="windowText" lastClr="000000"/>
              </a:solidFill>
              <a:latin typeface="微軟正黑體" panose="020B0604030504040204" pitchFamily="34" charset="-120"/>
              <a:ea typeface="微軟正黑體" panose="020B0604030504040204" pitchFamily="34" charset="-120"/>
            </a:rPr>
            <a:t>STEP1.</a:t>
          </a:r>
          <a:r>
            <a:rPr lang="zh-TW" altLang="en-US" sz="1000" b="1">
              <a:solidFill>
                <a:sysClr val="windowText" lastClr="000000"/>
              </a:solidFill>
              <a:latin typeface="微軟正黑體" panose="020B0604030504040204" pitchFamily="34" charset="-120"/>
              <a:ea typeface="微軟正黑體" panose="020B0604030504040204" pitchFamily="34" charset="-120"/>
            </a:rPr>
            <a:t> </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深耕已填寫內容為歷年獎勵項目，請確認是否正確。若需補充請於</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補充說明</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備註</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en-US" altLang="zh-TW" sz="1000" b="1">
              <a:solidFill>
                <a:sysClr val="windowText" lastClr="000000"/>
              </a:solidFill>
              <a:latin typeface="微軟正黑體" panose="020B0604030504040204" pitchFamily="34" charset="-120"/>
              <a:ea typeface="微軟正黑體" panose="020B0604030504040204" pitchFamily="34" charset="-120"/>
            </a:rPr>
            <a:t>Verify if the content filled in by Higher Education Sprout Project Office pertains to awards received in previous years. Additional information may be added in the "Supplementary Explanation" section.</a:t>
          </a:r>
          <a:endParaRPr lang="zh-TW" altLang="en-US" sz="1050" b="1" u="sng">
            <a:solidFill>
              <a:srgbClr val="E20000"/>
            </a:solidFill>
            <a:latin typeface="微軟正黑體" panose="020B0604030504040204" pitchFamily="34" charset="-120"/>
            <a:ea typeface="微軟正黑體" panose="020B0604030504040204" pitchFamily="34" charset="-120"/>
            <a:cs typeface="+mn-cs"/>
          </a:endParaRPr>
        </a:p>
      </xdr:txBody>
    </xdr:sp>
    <xdr:clientData/>
  </xdr:twoCellAnchor>
  <xdr:twoCellAnchor>
    <xdr:from>
      <xdr:col>8</xdr:col>
      <xdr:colOff>62229</xdr:colOff>
      <xdr:row>8</xdr:row>
      <xdr:rowOff>82177</xdr:rowOff>
    </xdr:from>
    <xdr:to>
      <xdr:col>9</xdr:col>
      <xdr:colOff>2178325</xdr:colOff>
      <xdr:row>9</xdr:row>
      <xdr:rowOff>148226</xdr:rowOff>
    </xdr:to>
    <xdr:sp macro="" textlink="">
      <xdr:nvSpPr>
        <xdr:cNvPr id="3" name="箭號: 向左 2">
          <a:extLst>
            <a:ext uri="{FF2B5EF4-FFF2-40B4-BE49-F238E27FC236}">
              <a16:creationId xmlns:a16="http://schemas.microsoft.com/office/drawing/2014/main" id="{EDBD1847-6795-4F9D-B19C-C56BF0424234}"/>
            </a:ext>
          </a:extLst>
        </xdr:cNvPr>
        <xdr:cNvSpPr/>
      </xdr:nvSpPr>
      <xdr:spPr>
        <a:xfrm rot="10800000">
          <a:off x="8626446" y="2351612"/>
          <a:ext cx="3515857" cy="239984"/>
        </a:xfrm>
        <a:prstGeom prst="leftArrow">
          <a:avLst/>
        </a:prstGeom>
        <a:solidFill>
          <a:srgbClr val="DEB4C2"/>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zh-TW" altLang="en-US" sz="1100"/>
        </a:p>
      </xdr:txBody>
    </xdr:sp>
    <xdr:clientData/>
  </xdr:twoCellAnchor>
  <xdr:twoCellAnchor>
    <xdr:from>
      <xdr:col>4</xdr:col>
      <xdr:colOff>282692</xdr:colOff>
      <xdr:row>12</xdr:row>
      <xdr:rowOff>10160</xdr:rowOff>
    </xdr:from>
    <xdr:to>
      <xdr:col>5</xdr:col>
      <xdr:colOff>2032000</xdr:colOff>
      <xdr:row>17</xdr:row>
      <xdr:rowOff>162560</xdr:rowOff>
    </xdr:to>
    <xdr:sp macro="" textlink="">
      <xdr:nvSpPr>
        <xdr:cNvPr id="4" name="文字方塊 3">
          <a:extLst>
            <a:ext uri="{FF2B5EF4-FFF2-40B4-BE49-F238E27FC236}">
              <a16:creationId xmlns:a16="http://schemas.microsoft.com/office/drawing/2014/main" id="{77AEC3AB-595C-47B2-A1B4-263AA5D12007}"/>
            </a:ext>
          </a:extLst>
        </xdr:cNvPr>
        <xdr:cNvSpPr txBox="1"/>
      </xdr:nvSpPr>
      <xdr:spPr>
        <a:xfrm>
          <a:off x="2893812" y="2905760"/>
          <a:ext cx="3171708" cy="1503680"/>
        </a:xfrm>
        <a:prstGeom prst="rect">
          <a:avLst/>
        </a:prstGeom>
        <a:solidFill>
          <a:srgbClr val="DEB4C2"/>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altLang="zh-TW" sz="1000" b="1">
              <a:solidFill>
                <a:sysClr val="windowText" lastClr="000000"/>
              </a:solidFill>
              <a:latin typeface="微軟正黑體" panose="020B0604030504040204" pitchFamily="34" charset="-120"/>
              <a:ea typeface="微軟正黑體" panose="020B0604030504040204" pitchFamily="34" charset="-120"/>
            </a:rPr>
            <a:t>STEP2.</a:t>
          </a:r>
          <a:r>
            <a:rPr lang="zh-TW" altLang="en-US" sz="1000" b="1">
              <a:solidFill>
                <a:sysClr val="windowText" lastClr="000000"/>
              </a:solidFill>
              <a:latin typeface="微軟正黑體" panose="020B0604030504040204" pitchFamily="34" charset="-120"/>
              <a:ea typeface="微軟正黑體" panose="020B0604030504040204" pitchFamily="34" charset="-120"/>
            </a:rPr>
            <a:t> </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pPr marL="0" marR="0" lvl="0" indent="0" defTabSz="914400" eaLnBrk="1" fontAlgn="auto" latinLnBrk="0" hangingPunct="1">
            <a:lnSpc>
              <a:spcPct val="100000"/>
            </a:lnSpc>
            <a:spcBef>
              <a:spcPts val="0"/>
            </a:spcBef>
            <a:spcAft>
              <a:spcPts val="0"/>
            </a:spcAft>
            <a:buClrTx/>
            <a:buSzTx/>
            <a:buFontTx/>
            <a:buNone/>
            <a:tabLst/>
            <a:defRPr/>
          </a:pPr>
          <a:r>
            <a:rPr lang="zh-TW" altLang="zh-TW" sz="1000" b="1">
              <a:solidFill>
                <a:sysClr val="windowText" lastClr="000000"/>
              </a:solidFill>
              <a:latin typeface="微軟正黑體" panose="020B0604030504040204" pitchFamily="34" charset="-120"/>
              <a:ea typeface="微軟正黑體" panose="020B0604030504040204" pitchFamily="34" charset="-120"/>
              <a:cs typeface="+mn-cs"/>
            </a:rPr>
            <a:t>填入申請年度</a:t>
          </a:r>
          <a:r>
            <a:rPr lang="en-US" altLang="zh-TW" sz="1000" b="1">
              <a:solidFill>
                <a:sysClr val="windowText" lastClr="000000"/>
              </a:solidFill>
              <a:latin typeface="微軟正黑體" panose="020B0604030504040204" pitchFamily="34" charset="-120"/>
              <a:ea typeface="微軟正黑體" panose="020B0604030504040204" pitchFamily="34" charset="-120"/>
              <a:cs typeface="+mn-cs"/>
            </a:rPr>
            <a:t>(</a:t>
          </a:r>
          <a:r>
            <a:rPr lang="zh-TW" altLang="en-US" sz="1000" b="1">
              <a:solidFill>
                <a:sysClr val="windowText" lastClr="000000"/>
              </a:solidFill>
              <a:latin typeface="微軟正黑體" panose="020B0604030504040204" pitchFamily="34" charset="-120"/>
              <a:ea typeface="微軟正黑體" panose="020B0604030504040204" pitchFamily="34" charset="-120"/>
              <a:cs typeface="+mn-cs"/>
            </a:rPr>
            <a:t>今年度</a:t>
          </a:r>
          <a:r>
            <a:rPr lang="en-US" altLang="zh-TW" sz="1000" b="1">
              <a:solidFill>
                <a:sysClr val="windowText" lastClr="000000"/>
              </a:solidFill>
              <a:latin typeface="微軟正黑體" panose="020B0604030504040204" pitchFamily="34" charset="-120"/>
              <a:ea typeface="微軟正黑體" panose="020B0604030504040204" pitchFamily="34" charset="-120"/>
              <a:cs typeface="+mn-cs"/>
            </a:rPr>
            <a:t>)</a:t>
          </a:r>
          <a:r>
            <a:rPr lang="zh-TW" altLang="en-US" sz="1000" b="1">
              <a:solidFill>
                <a:sysClr val="windowText" lastClr="000000"/>
              </a:solidFill>
              <a:latin typeface="微軟正黑體" panose="020B0604030504040204" pitchFamily="34" charset="-120"/>
              <a:ea typeface="微軟正黑體" panose="020B0604030504040204" pitchFamily="34" charset="-120"/>
              <a:cs typeface="+mn-cs"/>
            </a:rPr>
            <a:t>，</a:t>
          </a:r>
          <a:r>
            <a:rPr lang="zh-TW" altLang="zh-TW" sz="1000" b="1">
              <a:solidFill>
                <a:sysClr val="windowText" lastClr="000000"/>
              </a:solidFill>
              <a:latin typeface="微軟正黑體" panose="020B0604030504040204" pitchFamily="34" charset="-120"/>
              <a:ea typeface="微軟正黑體" panose="020B0604030504040204" pitchFamily="34" charset="-120"/>
              <a:cs typeface="+mn-cs"/>
            </a:rPr>
            <a:t>應</a:t>
          </a:r>
          <a:r>
            <a:rPr lang="zh-TW" altLang="en-US" sz="1000" b="1">
              <a:solidFill>
                <a:sysClr val="windowText" lastClr="000000"/>
              </a:solidFill>
              <a:latin typeface="微軟正黑體" panose="020B0604030504040204" pitchFamily="34" charset="-120"/>
              <a:ea typeface="微軟正黑體" panose="020B0604030504040204" pitchFamily="34" charset="-120"/>
              <a:cs typeface="+mn-cs"/>
            </a:rPr>
            <a:t>與</a:t>
          </a:r>
          <a:r>
            <a:rPr lang="zh-TW" altLang="zh-TW" sz="1000" b="1">
              <a:solidFill>
                <a:sysClr val="windowText" lastClr="000000"/>
              </a:solidFill>
              <a:latin typeface="微軟正黑體" panose="020B0604030504040204" pitchFamily="34" charset="-120"/>
              <a:ea typeface="微軟正黑體" panose="020B0604030504040204" pitchFamily="34" charset="-120"/>
              <a:cs typeface="+mn-cs"/>
            </a:rPr>
            <a:t>左上角</a:t>
          </a:r>
          <a:r>
            <a:rPr lang="en-US" altLang="zh-TW" sz="1000" b="1">
              <a:solidFill>
                <a:sysClr val="windowText" lastClr="000000"/>
              </a:solidFill>
              <a:latin typeface="微軟正黑體" panose="020B0604030504040204" pitchFamily="34" charset="-120"/>
              <a:ea typeface="微軟正黑體" panose="020B0604030504040204" pitchFamily="34" charset="-120"/>
              <a:cs typeface="+mn-cs"/>
            </a:rPr>
            <a:t>【</a:t>
          </a:r>
          <a:r>
            <a:rPr lang="zh-TW" altLang="zh-TW" sz="1000" b="1">
              <a:solidFill>
                <a:sysClr val="windowText" lastClr="000000"/>
              </a:solidFill>
              <a:latin typeface="微軟正黑體" panose="020B0604030504040204" pitchFamily="34" charset="-120"/>
              <a:ea typeface="微軟正黑體" panose="020B0604030504040204" pitchFamily="34" charset="-120"/>
              <a:cs typeface="+mn-cs"/>
            </a:rPr>
            <a:t>當年度</a:t>
          </a:r>
          <a:r>
            <a:rPr lang="en-US" altLang="zh-TW" sz="1000" b="1">
              <a:solidFill>
                <a:sysClr val="windowText" lastClr="000000"/>
              </a:solidFill>
              <a:latin typeface="微軟正黑體" panose="020B0604030504040204" pitchFamily="34" charset="-120"/>
              <a:ea typeface="微軟正黑體" panose="020B0604030504040204" pitchFamily="34" charset="-120"/>
              <a:cs typeface="+mn-cs"/>
            </a:rPr>
            <a:t>】</a:t>
          </a:r>
          <a:r>
            <a:rPr lang="zh-TW" altLang="en-US" sz="1000" b="1">
              <a:solidFill>
                <a:sysClr val="windowText" lastClr="000000"/>
              </a:solidFill>
              <a:latin typeface="微軟正黑體" panose="020B0604030504040204" pitchFamily="34" charset="-120"/>
              <a:ea typeface="微軟正黑體" panose="020B0604030504040204" pitchFamily="34" charset="-120"/>
              <a:cs typeface="+mn-cs"/>
            </a:rPr>
            <a:t>同年</a:t>
          </a:r>
          <a:r>
            <a:rPr lang="zh-TW" altLang="en-US" sz="1000" b="1">
              <a:solidFill>
                <a:sysClr val="windowText" lastClr="000000"/>
              </a:solidFill>
              <a:latin typeface="微軟正黑體" panose="020B0604030504040204" pitchFamily="34" charset="-120"/>
              <a:ea typeface="微軟正黑體" panose="020B0604030504040204" pitchFamily="34" charset="-120"/>
            </a:rPr>
            <a:t>。</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zh-TW" sz="1000" b="1">
              <a:solidFill>
                <a:sysClr val="windowText" lastClr="000000"/>
              </a:solidFill>
              <a:latin typeface="微軟正黑體" panose="020B0604030504040204" pitchFamily="34" charset="-120"/>
              <a:ea typeface="微軟正黑體" panose="020B0604030504040204" pitchFamily="34" charset="-120"/>
            </a:rPr>
            <a:t>Enter the application year (current year), which should be the same as the "Current Year" displayed in the upper left corner.</a:t>
          </a:r>
        </a:p>
      </xdr:txBody>
    </xdr:sp>
    <xdr:clientData/>
  </xdr:twoCellAnchor>
  <xdr:twoCellAnchor>
    <xdr:from>
      <xdr:col>3</xdr:col>
      <xdr:colOff>871330</xdr:colOff>
      <xdr:row>14</xdr:row>
      <xdr:rowOff>65221</xdr:rowOff>
    </xdr:from>
    <xdr:to>
      <xdr:col>4</xdr:col>
      <xdr:colOff>195677</xdr:colOff>
      <xdr:row>15</xdr:row>
      <xdr:rowOff>130700</xdr:rowOff>
    </xdr:to>
    <xdr:sp macro="" textlink="">
      <xdr:nvSpPr>
        <xdr:cNvPr id="5" name="箭號: 向左 4">
          <a:extLst>
            <a:ext uri="{FF2B5EF4-FFF2-40B4-BE49-F238E27FC236}">
              <a16:creationId xmlns:a16="http://schemas.microsoft.com/office/drawing/2014/main" id="{A42EC4AE-B280-4845-ABCD-A04CDEE8652D}"/>
            </a:ext>
          </a:extLst>
        </xdr:cNvPr>
        <xdr:cNvSpPr/>
      </xdr:nvSpPr>
      <xdr:spPr>
        <a:xfrm>
          <a:off x="2122004" y="3295438"/>
          <a:ext cx="459064" cy="239414"/>
        </a:xfrm>
        <a:prstGeom prst="leftArrow">
          <a:avLst/>
        </a:prstGeom>
        <a:solidFill>
          <a:srgbClr val="DEB4C2"/>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zh-TW" altLang="en-US" sz="1100"/>
        </a:p>
      </xdr:txBody>
    </xdr:sp>
    <xdr:clientData/>
  </xdr:twoCellAnchor>
  <xdr:twoCellAnchor>
    <xdr:from>
      <xdr:col>5</xdr:col>
      <xdr:colOff>721372</xdr:colOff>
      <xdr:row>19</xdr:row>
      <xdr:rowOff>20320</xdr:rowOff>
    </xdr:from>
    <xdr:to>
      <xdr:col>6</xdr:col>
      <xdr:colOff>3163956</xdr:colOff>
      <xdr:row>24</xdr:row>
      <xdr:rowOff>256762</xdr:rowOff>
    </xdr:to>
    <xdr:sp macro="" textlink="">
      <xdr:nvSpPr>
        <xdr:cNvPr id="7" name="文字方塊 6">
          <a:extLst>
            <a:ext uri="{FF2B5EF4-FFF2-40B4-BE49-F238E27FC236}">
              <a16:creationId xmlns:a16="http://schemas.microsoft.com/office/drawing/2014/main" id="{E925EEDC-828C-4EAC-ADD5-344555BCD4C0}"/>
            </a:ext>
          </a:extLst>
        </xdr:cNvPr>
        <xdr:cNvSpPr txBox="1"/>
      </xdr:nvSpPr>
      <xdr:spPr>
        <a:xfrm>
          <a:off x="4754892" y="4490720"/>
          <a:ext cx="4494904" cy="1709642"/>
        </a:xfrm>
        <a:prstGeom prst="rect">
          <a:avLst/>
        </a:prstGeom>
        <a:solidFill>
          <a:srgbClr val="DEB4C2"/>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altLang="zh-TW" sz="1000" b="1">
              <a:solidFill>
                <a:sysClr val="windowText" lastClr="000000"/>
              </a:solidFill>
              <a:latin typeface="微軟正黑體" panose="020B0604030504040204" pitchFamily="34" charset="-120"/>
              <a:ea typeface="微軟正黑體" panose="020B0604030504040204" pitchFamily="34" charset="-120"/>
            </a:rPr>
            <a:t>STEP3.</a:t>
          </a:r>
          <a:r>
            <a:rPr lang="zh-TW" altLang="en-US" sz="1000" b="1">
              <a:solidFill>
                <a:sysClr val="windowText" lastClr="000000"/>
              </a:solidFill>
              <a:latin typeface="微軟正黑體" panose="020B0604030504040204" pitchFamily="34" charset="-120"/>
              <a:ea typeface="微軟正黑體" panose="020B0604030504040204" pitchFamily="34" charset="-120"/>
            </a:rPr>
            <a:t> </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pPr marL="0" marR="0" lvl="0" indent="0" defTabSz="914400" eaLnBrk="1" fontAlgn="auto" latinLnBrk="0" hangingPunct="1">
            <a:lnSpc>
              <a:spcPct val="100000"/>
            </a:lnSpc>
            <a:spcBef>
              <a:spcPts val="0"/>
            </a:spcBef>
            <a:spcAft>
              <a:spcPts val="0"/>
            </a:spcAft>
            <a:buClrTx/>
            <a:buSzTx/>
            <a:buFontTx/>
            <a:buNone/>
            <a:tabLst/>
            <a:defRPr/>
          </a:pPr>
          <a:r>
            <a:rPr lang="zh-TW" altLang="zh-TW" sz="1000" b="1">
              <a:solidFill>
                <a:sysClr val="windowText" lastClr="000000"/>
              </a:solidFill>
              <a:latin typeface="微軟正黑體" panose="020B0604030504040204" pitchFamily="34" charset="-120"/>
              <a:ea typeface="微軟正黑體" panose="020B0604030504040204" pitchFamily="34" charset="-120"/>
              <a:cs typeface="+mn-cs"/>
            </a:rPr>
            <a:t>填入</a:t>
          </a:r>
          <a:r>
            <a:rPr lang="zh-TW" altLang="en-US" sz="1000" b="1">
              <a:solidFill>
                <a:sysClr val="windowText" lastClr="000000"/>
              </a:solidFill>
              <a:latin typeface="微軟正黑體" panose="020B0604030504040204" pitchFamily="34" charset="-120"/>
              <a:ea typeface="微軟正黑體" panose="020B0604030504040204" pitchFamily="34" charset="-120"/>
            </a:rPr>
            <a:t>新申請獎勵項目。</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選取左側紅框後，點選箭頭處下拉要填寫之獎勵項目</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en-US" altLang="zh-TW" sz="1000" b="1">
              <a:solidFill>
                <a:sysClr val="windowText" lastClr="000000"/>
              </a:solidFill>
              <a:latin typeface="微軟正黑體" panose="020B0604030504040204" pitchFamily="34" charset="-120"/>
              <a:ea typeface="微軟正黑體" panose="020B0604030504040204" pitchFamily="34" charset="-120"/>
            </a:rPr>
            <a:t>Enter the new award item to apply for. Select the item from the red box on the left, then click the arrow to choose the award item you want to fill out.</a:t>
          </a:r>
          <a:endParaRPr lang="zh-TW" altLang="en-US" sz="1000" b="1">
            <a:solidFill>
              <a:sysClr val="windowText" lastClr="000000"/>
            </a:solidFill>
            <a:latin typeface="微軟正黑體" panose="020B0604030504040204" pitchFamily="34" charset="-120"/>
            <a:ea typeface="微軟正黑體" panose="020B0604030504040204" pitchFamily="34" charset="-120"/>
          </a:endParaRPr>
        </a:p>
      </xdr:txBody>
    </xdr:sp>
    <xdr:clientData/>
  </xdr:twoCellAnchor>
  <xdr:twoCellAnchor>
    <xdr:from>
      <xdr:col>5</xdr:col>
      <xdr:colOff>165101</xdr:colOff>
      <xdr:row>19</xdr:row>
      <xdr:rowOff>82550</xdr:rowOff>
    </xdr:from>
    <xdr:to>
      <xdr:col>5</xdr:col>
      <xdr:colOff>669885</xdr:colOff>
      <xdr:row>20</xdr:row>
      <xdr:rowOff>148029</xdr:rowOff>
    </xdr:to>
    <xdr:sp macro="" textlink="">
      <xdr:nvSpPr>
        <xdr:cNvPr id="8" name="箭號: 向左 7">
          <a:extLst>
            <a:ext uri="{FF2B5EF4-FFF2-40B4-BE49-F238E27FC236}">
              <a16:creationId xmlns:a16="http://schemas.microsoft.com/office/drawing/2014/main" id="{BAAA1ED0-B5AA-4141-9F03-CF3175042D7E}"/>
            </a:ext>
          </a:extLst>
        </xdr:cNvPr>
        <xdr:cNvSpPr/>
      </xdr:nvSpPr>
      <xdr:spPr>
        <a:xfrm rot="1078426">
          <a:off x="2432051" y="3206750"/>
          <a:ext cx="504784" cy="243279"/>
        </a:xfrm>
        <a:prstGeom prst="leftArrow">
          <a:avLst/>
        </a:prstGeom>
        <a:solidFill>
          <a:srgbClr val="DEB4C2"/>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zh-TW" altLang="en-US" sz="1100"/>
        </a:p>
      </xdr:txBody>
    </xdr:sp>
    <xdr:clientData/>
  </xdr:twoCellAnchor>
  <xdr:twoCellAnchor>
    <xdr:from>
      <xdr:col>9</xdr:col>
      <xdr:colOff>14965</xdr:colOff>
      <xdr:row>26</xdr:row>
      <xdr:rowOff>20320</xdr:rowOff>
    </xdr:from>
    <xdr:to>
      <xdr:col>16</xdr:col>
      <xdr:colOff>0</xdr:colOff>
      <xdr:row>31</xdr:row>
      <xdr:rowOff>254000</xdr:rowOff>
    </xdr:to>
    <xdr:sp macro="" textlink="">
      <xdr:nvSpPr>
        <xdr:cNvPr id="9" name="文字方塊 8">
          <a:extLst>
            <a:ext uri="{FF2B5EF4-FFF2-40B4-BE49-F238E27FC236}">
              <a16:creationId xmlns:a16="http://schemas.microsoft.com/office/drawing/2014/main" id="{017999E3-6EA2-40D1-9FDC-03188C7404DD}"/>
            </a:ext>
          </a:extLst>
        </xdr:cNvPr>
        <xdr:cNvSpPr txBox="1"/>
      </xdr:nvSpPr>
      <xdr:spPr>
        <a:xfrm>
          <a:off x="11942805" y="6309360"/>
          <a:ext cx="4973595" cy="1554480"/>
        </a:xfrm>
        <a:prstGeom prst="rect">
          <a:avLst/>
        </a:prstGeom>
        <a:solidFill>
          <a:srgbClr val="DEB4C2"/>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altLang="zh-TW" sz="1000" b="1">
              <a:solidFill>
                <a:sysClr val="windowText" lastClr="000000"/>
              </a:solidFill>
              <a:latin typeface="微軟正黑體" panose="020B0604030504040204" pitchFamily="34" charset="-120"/>
              <a:ea typeface="微軟正黑體" panose="020B0604030504040204" pitchFamily="34" charset="-120"/>
            </a:rPr>
            <a:t>STEP4.</a:t>
          </a:r>
          <a:r>
            <a:rPr lang="zh-TW" altLang="en-US" sz="1000" b="1">
              <a:solidFill>
                <a:sysClr val="windowText" lastClr="000000"/>
              </a:solidFill>
              <a:latin typeface="微軟正黑體" panose="020B0604030504040204" pitchFamily="34" charset="-120"/>
              <a:ea typeface="微軟正黑體" panose="020B0604030504040204" pitchFamily="34" charset="-120"/>
            </a:rPr>
            <a:t> </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選取後，需填寫內容會自動跳出。</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請依問題填寫</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獲獎說明</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處的黃底儲存格。</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en-US" altLang="zh-TW" sz="1000" b="1">
              <a:solidFill>
                <a:sysClr val="windowText" lastClr="000000"/>
              </a:solidFill>
              <a:latin typeface="微軟正黑體" panose="020B0604030504040204" pitchFamily="34" charset="-120"/>
              <a:ea typeface="微軟正黑體" panose="020B0604030504040204" pitchFamily="34" charset="-120"/>
            </a:rPr>
            <a:t>Once selected, required fields will automatically appear. Please fill in the "Awards Description" in the yellow-highlighted cell.</a:t>
          </a:r>
          <a:endParaRPr lang="zh-TW" altLang="en-US" sz="1000" b="1">
            <a:solidFill>
              <a:sysClr val="windowText" lastClr="000000"/>
            </a:solidFill>
            <a:latin typeface="微軟正黑體" panose="020B0604030504040204" pitchFamily="34" charset="-120"/>
            <a:ea typeface="微軟正黑體" panose="020B0604030504040204" pitchFamily="34" charset="-120"/>
          </a:endParaRPr>
        </a:p>
      </xdr:txBody>
    </xdr:sp>
    <xdr:clientData/>
  </xdr:twoCellAnchor>
  <xdr:twoCellAnchor>
    <xdr:from>
      <xdr:col>8</xdr:col>
      <xdr:colOff>3313</xdr:colOff>
      <xdr:row>28</xdr:row>
      <xdr:rowOff>60210</xdr:rowOff>
    </xdr:from>
    <xdr:to>
      <xdr:col>8</xdr:col>
      <xdr:colOff>662609</xdr:colOff>
      <xdr:row>29</xdr:row>
      <xdr:rowOff>125689</xdr:rowOff>
    </xdr:to>
    <xdr:sp macro="" textlink="">
      <xdr:nvSpPr>
        <xdr:cNvPr id="10" name="箭號: 向左 9">
          <a:extLst>
            <a:ext uri="{FF2B5EF4-FFF2-40B4-BE49-F238E27FC236}">
              <a16:creationId xmlns:a16="http://schemas.microsoft.com/office/drawing/2014/main" id="{BE4CCB77-3208-4015-BBB9-882DC1B38C77}"/>
            </a:ext>
          </a:extLst>
        </xdr:cNvPr>
        <xdr:cNvSpPr/>
      </xdr:nvSpPr>
      <xdr:spPr>
        <a:xfrm>
          <a:off x="10306878" y="6719427"/>
          <a:ext cx="659296" cy="239414"/>
        </a:xfrm>
        <a:prstGeom prst="leftArrow">
          <a:avLst/>
        </a:prstGeom>
        <a:solidFill>
          <a:srgbClr val="DEB4C2"/>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11</xdr:col>
      <xdr:colOff>469703</xdr:colOff>
      <xdr:row>33</xdr:row>
      <xdr:rowOff>15737</xdr:rowOff>
    </xdr:from>
    <xdr:to>
      <xdr:col>16</xdr:col>
      <xdr:colOff>772160</xdr:colOff>
      <xdr:row>38</xdr:row>
      <xdr:rowOff>254001</xdr:rowOff>
    </xdr:to>
    <xdr:sp macro="" textlink="">
      <xdr:nvSpPr>
        <xdr:cNvPr id="11" name="文字方塊 10">
          <a:extLst>
            <a:ext uri="{FF2B5EF4-FFF2-40B4-BE49-F238E27FC236}">
              <a16:creationId xmlns:a16="http://schemas.microsoft.com/office/drawing/2014/main" id="{C8E641A3-3046-4123-A7DB-3BB35CB6A99A}"/>
            </a:ext>
          </a:extLst>
        </xdr:cNvPr>
        <xdr:cNvSpPr txBox="1"/>
      </xdr:nvSpPr>
      <xdr:spPr>
        <a:xfrm>
          <a:off x="13850423" y="7940537"/>
          <a:ext cx="3838137" cy="1559064"/>
        </a:xfrm>
        <a:prstGeom prst="rect">
          <a:avLst/>
        </a:prstGeom>
        <a:solidFill>
          <a:srgbClr val="DEB4C2"/>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altLang="zh-TW" sz="1000" b="1">
              <a:solidFill>
                <a:sysClr val="windowText" lastClr="000000"/>
              </a:solidFill>
              <a:latin typeface="微軟正黑體" panose="020B0604030504040204" pitchFamily="34" charset="-120"/>
              <a:ea typeface="微軟正黑體" panose="020B0604030504040204" pitchFamily="34" charset="-120"/>
            </a:rPr>
            <a:t>STEP5.</a:t>
          </a:r>
          <a:r>
            <a:rPr lang="zh-TW" altLang="en-US" sz="1000" b="1">
              <a:solidFill>
                <a:sysClr val="windowText" lastClr="000000"/>
              </a:solidFill>
              <a:latin typeface="微軟正黑體" panose="020B0604030504040204" pitchFamily="34" charset="-120"/>
              <a:ea typeface="微軟正黑體" panose="020B0604030504040204" pitchFamily="34" charset="-120"/>
            </a:rPr>
            <a:t> </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填寫積點點數，</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並於</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新申請 請打</a:t>
          </a:r>
          <a:r>
            <a:rPr lang="en-US" altLang="zh-TW" sz="1000" b="1">
              <a:solidFill>
                <a:sysClr val="windowText" lastClr="000000"/>
              </a:solidFill>
              <a:latin typeface="微軟正黑體" panose="020B0604030504040204" pitchFamily="34" charset="-120"/>
              <a:ea typeface="微軟正黑體" panose="020B0604030504040204" pitchFamily="34" charset="-120"/>
            </a:rPr>
            <a:t>V】</a:t>
          </a:r>
          <a:r>
            <a:rPr lang="zh-TW" altLang="en-US" sz="1000" b="1">
              <a:solidFill>
                <a:sysClr val="windowText" lastClr="000000"/>
              </a:solidFill>
              <a:latin typeface="微軟正黑體" panose="020B0604030504040204" pitchFamily="34" charset="-120"/>
              <a:ea typeface="微軟正黑體" panose="020B0604030504040204" pitchFamily="34" charset="-120"/>
            </a:rPr>
            <a:t>處打</a:t>
          </a:r>
          <a:r>
            <a:rPr lang="en-US" altLang="zh-TW" sz="1000" b="1">
              <a:solidFill>
                <a:sysClr val="windowText" lastClr="000000"/>
              </a:solidFill>
              <a:latin typeface="微軟正黑體" panose="020B0604030504040204" pitchFamily="34" charset="-120"/>
              <a:ea typeface="微軟正黑體" panose="020B0604030504040204" pitchFamily="34" charset="-120"/>
            </a:rPr>
            <a:t>V</a:t>
          </a:r>
          <a:r>
            <a:rPr lang="zh-TW" altLang="en-US" sz="1000" b="1">
              <a:solidFill>
                <a:sysClr val="windowText" lastClr="000000"/>
              </a:solidFill>
              <a:latin typeface="微軟正黑體" panose="020B0604030504040204" pitchFamily="34" charset="-120"/>
              <a:ea typeface="微軟正黑體" panose="020B0604030504040204" pitchFamily="34" charset="-120"/>
            </a:rPr>
            <a:t>。</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en-US" altLang="zh-TW" sz="1000" b="1">
              <a:solidFill>
                <a:sysClr val="windowText" lastClr="000000"/>
              </a:solidFill>
              <a:latin typeface="微軟正黑體" panose="020B0604030504040204" pitchFamily="34" charset="-120"/>
              <a:ea typeface="微軟正黑體" panose="020B0604030504040204" pitchFamily="34" charset="-120"/>
            </a:rPr>
            <a:t>Enter the point value for the award and check the box under "New Application, Please Check."</a:t>
          </a:r>
          <a:endParaRPr lang="zh-TW" altLang="en-US" sz="1000" b="1">
            <a:solidFill>
              <a:sysClr val="windowText" lastClr="000000"/>
            </a:solidFill>
            <a:latin typeface="微軟正黑體" panose="020B0604030504040204" pitchFamily="34" charset="-120"/>
            <a:ea typeface="微軟正黑體" panose="020B0604030504040204" pitchFamily="34" charset="-120"/>
          </a:endParaRPr>
        </a:p>
      </xdr:txBody>
    </xdr:sp>
    <xdr:clientData/>
  </xdr:twoCellAnchor>
  <xdr:twoCellAnchor>
    <xdr:from>
      <xdr:col>10</xdr:col>
      <xdr:colOff>584200</xdr:colOff>
      <xdr:row>35</xdr:row>
      <xdr:rowOff>33540</xdr:rowOff>
    </xdr:from>
    <xdr:to>
      <xdr:col>11</xdr:col>
      <xdr:colOff>373404</xdr:colOff>
      <xdr:row>36</xdr:row>
      <xdr:rowOff>99019</xdr:rowOff>
    </xdr:to>
    <xdr:sp macro="" textlink="">
      <xdr:nvSpPr>
        <xdr:cNvPr id="12" name="箭號: 向左 11">
          <a:extLst>
            <a:ext uri="{FF2B5EF4-FFF2-40B4-BE49-F238E27FC236}">
              <a16:creationId xmlns:a16="http://schemas.microsoft.com/office/drawing/2014/main" id="{1E41A480-37C7-4978-BC52-833512F65E19}"/>
            </a:ext>
          </a:extLst>
        </xdr:cNvPr>
        <xdr:cNvSpPr/>
      </xdr:nvSpPr>
      <xdr:spPr>
        <a:xfrm>
          <a:off x="8077200" y="5710440"/>
          <a:ext cx="430554" cy="243279"/>
        </a:xfrm>
        <a:prstGeom prst="leftArrow">
          <a:avLst/>
        </a:prstGeom>
        <a:solidFill>
          <a:srgbClr val="DEB4C2"/>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zh-TW" altLang="en-US" sz="1100"/>
        </a:p>
      </xdr:txBody>
    </xdr:sp>
    <xdr:clientData/>
  </xdr:twoCellAnchor>
  <xdr:twoCellAnchor>
    <xdr:from>
      <xdr:col>5</xdr:col>
      <xdr:colOff>0</xdr:colOff>
      <xdr:row>40</xdr:row>
      <xdr:rowOff>20321</xdr:rowOff>
    </xdr:from>
    <xdr:to>
      <xdr:col>10</xdr:col>
      <xdr:colOff>186104</xdr:colOff>
      <xdr:row>45</xdr:row>
      <xdr:rowOff>436881</xdr:rowOff>
    </xdr:to>
    <xdr:sp macro="" textlink="">
      <xdr:nvSpPr>
        <xdr:cNvPr id="13" name="文字方塊 12">
          <a:extLst>
            <a:ext uri="{FF2B5EF4-FFF2-40B4-BE49-F238E27FC236}">
              <a16:creationId xmlns:a16="http://schemas.microsoft.com/office/drawing/2014/main" id="{FDAFC0A9-74BF-4EBC-8A0A-27839BE183E8}"/>
            </a:ext>
          </a:extLst>
        </xdr:cNvPr>
        <xdr:cNvSpPr txBox="1"/>
      </xdr:nvSpPr>
      <xdr:spPr>
        <a:xfrm>
          <a:off x="4033520" y="9580881"/>
          <a:ext cx="8893224" cy="2702560"/>
        </a:xfrm>
        <a:prstGeom prst="rect">
          <a:avLst/>
        </a:prstGeom>
        <a:solidFill>
          <a:schemeClr val="accent5">
            <a:lumMod val="60000"/>
            <a:lumOff val="4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t"/>
        <a:lstStyle/>
        <a:p>
          <a:r>
            <a:rPr lang="zh-TW" altLang="en-US" sz="1100" b="1">
              <a:solidFill>
                <a:sysClr val="windowText" lastClr="000000"/>
              </a:solidFill>
              <a:latin typeface="微軟正黑體" panose="020B0604030504040204" pitchFamily="34" charset="-120"/>
              <a:ea typeface="微軟正黑體" panose="020B0604030504040204" pitchFamily="34" charset="-120"/>
            </a:rPr>
            <a:t>繳交後，深耕委員進行審核。</a:t>
          </a:r>
          <a:endParaRPr lang="en-US" altLang="zh-TW" sz="1100" b="1">
            <a:solidFill>
              <a:sysClr val="windowText" lastClr="000000"/>
            </a:solidFill>
            <a:latin typeface="微軟正黑體" panose="020B0604030504040204" pitchFamily="34" charset="-120"/>
            <a:ea typeface="微軟正黑體" panose="020B0604030504040204" pitchFamily="34" charset="-120"/>
          </a:endParaRPr>
        </a:p>
        <a:p>
          <a:r>
            <a:rPr lang="zh-TW" altLang="en-US" sz="1100" b="1">
              <a:solidFill>
                <a:sysClr val="windowText" lastClr="000000"/>
              </a:solidFill>
              <a:latin typeface="微軟正黑體" panose="020B0604030504040204" pitchFamily="34" charset="-120"/>
              <a:ea typeface="微軟正黑體" panose="020B0604030504040204" pitchFamily="34" charset="-120"/>
            </a:rPr>
            <a:t>上方</a:t>
          </a:r>
          <a:r>
            <a:rPr lang="en-US" altLang="zh-TW" sz="1100" b="1">
              <a:solidFill>
                <a:sysClr val="windowText" lastClr="000000"/>
              </a:solidFill>
              <a:latin typeface="微軟正黑體" panose="020B0604030504040204" pitchFamily="34" charset="-120"/>
              <a:ea typeface="微軟正黑體" panose="020B0604030504040204" pitchFamily="34" charset="-120"/>
            </a:rPr>
            <a:t>【</a:t>
          </a:r>
          <a:r>
            <a:rPr lang="zh-TW" altLang="en-US" sz="1100" b="1">
              <a:solidFill>
                <a:sysClr val="windowText" lastClr="000000"/>
              </a:solidFill>
              <a:latin typeface="微軟正黑體" panose="020B0604030504040204" pitchFamily="34" charset="-120"/>
              <a:ea typeface="微軟正黑體" panose="020B0604030504040204" pitchFamily="34" charset="-120"/>
            </a:rPr>
            <a:t>申請點數</a:t>
          </a:r>
          <a:r>
            <a:rPr lang="en-US" altLang="zh-TW" sz="1100" b="1">
              <a:solidFill>
                <a:sysClr val="windowText" lastClr="000000"/>
              </a:solidFill>
              <a:latin typeface="微軟正黑體" panose="020B0604030504040204" pitchFamily="34" charset="-120"/>
              <a:ea typeface="微軟正黑體" panose="020B0604030504040204" pitchFamily="34" charset="-120"/>
            </a:rPr>
            <a:t>】</a:t>
          </a:r>
          <a:r>
            <a:rPr lang="zh-TW" altLang="en-US" sz="1100" b="1">
              <a:solidFill>
                <a:sysClr val="windowText" lastClr="000000"/>
              </a:solidFill>
              <a:latin typeface="微軟正黑體" panose="020B0604030504040204" pitchFamily="34" charset="-120"/>
              <a:ea typeface="微軟正黑體" panose="020B0604030504040204" pitchFamily="34" charset="-120"/>
            </a:rPr>
            <a:t>為自動加總 </a:t>
          </a:r>
          <a:r>
            <a:rPr lang="en-US" altLang="zh-TW" sz="1100" b="1">
              <a:solidFill>
                <a:sysClr val="windowText" lastClr="000000"/>
              </a:solidFill>
              <a:latin typeface="微軟正黑體" panose="020B0604030504040204" pitchFamily="34" charset="-120"/>
              <a:ea typeface="微軟正黑體" panose="020B0604030504040204" pitchFamily="34" charset="-120"/>
            </a:rPr>
            <a:t>(</a:t>
          </a:r>
          <a:r>
            <a:rPr lang="zh-TW" altLang="en-US" sz="1100" b="1">
              <a:solidFill>
                <a:sysClr val="windowText" lastClr="000000"/>
              </a:solidFill>
              <a:latin typeface="微軟正黑體" panose="020B0604030504040204" pitchFamily="34" charset="-120"/>
              <a:ea typeface="微軟正黑體" panose="020B0604030504040204" pitchFamily="34" charset="-120"/>
            </a:rPr>
            <a:t>歷年通過並於年限內之點數</a:t>
          </a:r>
          <a:r>
            <a:rPr lang="en-US" altLang="zh-TW" sz="1100" b="1">
              <a:solidFill>
                <a:sysClr val="windowText" lastClr="000000"/>
              </a:solidFill>
              <a:latin typeface="微軟正黑體" panose="020B0604030504040204" pitchFamily="34" charset="-120"/>
              <a:ea typeface="微軟正黑體" panose="020B0604030504040204" pitchFamily="34" charset="-120"/>
              <a:cs typeface="+mn-cs"/>
            </a:rPr>
            <a:t>+</a:t>
          </a:r>
          <a:r>
            <a:rPr lang="zh-TW" altLang="zh-TW" sz="1100" b="1">
              <a:solidFill>
                <a:sysClr val="windowText" lastClr="000000"/>
              </a:solidFill>
              <a:latin typeface="微軟正黑體" panose="020B0604030504040204" pitchFamily="34" charset="-120"/>
              <a:ea typeface="微軟正黑體" panose="020B0604030504040204" pitchFamily="34" charset="-120"/>
              <a:cs typeface="+mn-cs"/>
            </a:rPr>
            <a:t>老師新申請點數</a:t>
          </a:r>
          <a:r>
            <a:rPr lang="en-US" altLang="zh-TW" sz="1100" b="1">
              <a:solidFill>
                <a:sysClr val="windowText" lastClr="000000"/>
              </a:solidFill>
              <a:latin typeface="微軟正黑體" panose="020B0604030504040204" pitchFamily="34" charset="-120"/>
              <a:ea typeface="微軟正黑體" panose="020B0604030504040204" pitchFamily="34" charset="-120"/>
              <a:cs typeface="+mn-cs"/>
            </a:rPr>
            <a:t>)</a:t>
          </a:r>
        </a:p>
        <a:p>
          <a:r>
            <a:rPr lang="zh-TW" altLang="en-US" sz="1100" b="1">
              <a:solidFill>
                <a:sysClr val="windowText" lastClr="000000"/>
              </a:solidFill>
              <a:latin typeface="微軟正黑體" panose="020B0604030504040204" pitchFamily="34" charset="-120"/>
              <a:ea typeface="微軟正黑體" panose="020B0604030504040204" pitchFamily="34" charset="-120"/>
            </a:rPr>
            <a:t>上方</a:t>
          </a:r>
          <a:r>
            <a:rPr lang="en-US" altLang="zh-TW" sz="1100" b="1">
              <a:solidFill>
                <a:sysClr val="windowText" lastClr="000000"/>
              </a:solidFill>
              <a:latin typeface="微軟正黑體" panose="020B0604030504040204" pitchFamily="34" charset="-120"/>
              <a:ea typeface="微軟正黑體" panose="020B0604030504040204" pitchFamily="34" charset="-120"/>
            </a:rPr>
            <a:t>【</a:t>
          </a:r>
          <a:r>
            <a:rPr lang="zh-TW" altLang="en-US" sz="1100" b="1">
              <a:solidFill>
                <a:sysClr val="windowText" lastClr="000000"/>
              </a:solidFill>
              <a:latin typeface="微軟正黑體" panose="020B0604030504040204" pitchFamily="34" charset="-120"/>
              <a:ea typeface="微軟正黑體" panose="020B0604030504040204" pitchFamily="34" charset="-120"/>
            </a:rPr>
            <a:t>核定點數</a:t>
          </a:r>
          <a:r>
            <a:rPr lang="en-US" altLang="zh-TW" sz="1100" b="1">
              <a:solidFill>
                <a:sysClr val="windowText" lastClr="000000"/>
              </a:solidFill>
              <a:latin typeface="微軟正黑體" panose="020B0604030504040204" pitchFamily="34" charset="-120"/>
              <a:ea typeface="微軟正黑體" panose="020B0604030504040204" pitchFamily="34" charset="-120"/>
            </a:rPr>
            <a:t>】</a:t>
          </a:r>
          <a:r>
            <a:rPr lang="zh-TW" altLang="en-US" sz="1100" b="1">
              <a:solidFill>
                <a:sysClr val="windowText" lastClr="000000"/>
              </a:solidFill>
              <a:latin typeface="微軟正黑體" panose="020B0604030504040204" pitchFamily="34" charset="-120"/>
              <a:ea typeface="微軟正黑體" panose="020B0604030504040204" pitchFamily="34" charset="-120"/>
            </a:rPr>
            <a:t>為深耕審核後最終通過點數 </a:t>
          </a:r>
          <a:r>
            <a:rPr lang="en-US" altLang="zh-TW" sz="1100" b="1">
              <a:solidFill>
                <a:sysClr val="windowText" lastClr="000000"/>
              </a:solidFill>
              <a:latin typeface="微軟正黑體" panose="020B0604030504040204" pitchFamily="34" charset="-120"/>
              <a:ea typeface="微軟正黑體" panose="020B0604030504040204" pitchFamily="34" charset="-120"/>
            </a:rPr>
            <a:t>/</a:t>
          </a:r>
          <a:r>
            <a:rPr lang="zh-TW" altLang="en-US" sz="1100" b="1">
              <a:solidFill>
                <a:sysClr val="windowText" lastClr="000000"/>
              </a:solidFill>
              <a:latin typeface="微軟正黑體" panose="020B0604030504040204" pitchFamily="34" charset="-120"/>
              <a:ea typeface="微軟正黑體" panose="020B0604030504040204" pitchFamily="34" charset="-120"/>
            </a:rPr>
            <a:t> </a:t>
          </a:r>
          <a:r>
            <a:rPr lang="en-US" altLang="zh-TW" sz="1100" b="1">
              <a:solidFill>
                <a:sysClr val="windowText" lastClr="000000"/>
              </a:solidFill>
              <a:latin typeface="微軟正黑體" panose="020B0604030504040204" pitchFamily="34" charset="-120"/>
              <a:ea typeface="微軟正黑體" panose="020B0604030504040204" pitchFamily="34" charset="-120"/>
            </a:rPr>
            <a:t>【</a:t>
          </a:r>
          <a:r>
            <a:rPr lang="zh-TW" altLang="en-US" sz="1100" b="1">
              <a:solidFill>
                <a:sysClr val="windowText" lastClr="000000"/>
              </a:solidFill>
              <a:latin typeface="微軟正黑體" panose="020B0604030504040204" pitchFamily="34" charset="-120"/>
              <a:ea typeface="微軟正黑體" panose="020B0604030504040204" pitchFamily="34" charset="-120"/>
            </a:rPr>
            <a:t>基數</a:t>
          </a:r>
          <a:r>
            <a:rPr lang="en-US" altLang="zh-TW" sz="1100" b="1">
              <a:solidFill>
                <a:sysClr val="windowText" lastClr="000000"/>
              </a:solidFill>
              <a:latin typeface="微軟正黑體" panose="020B0604030504040204" pitchFamily="34" charset="-120"/>
              <a:ea typeface="微軟正黑體" panose="020B0604030504040204" pitchFamily="34" charset="-120"/>
            </a:rPr>
            <a:t>】</a:t>
          </a:r>
          <a:r>
            <a:rPr lang="zh-TW" altLang="en-US" sz="1100" b="1">
              <a:solidFill>
                <a:sysClr val="windowText" lastClr="000000"/>
              </a:solidFill>
              <a:latin typeface="微軟正黑體" panose="020B0604030504040204" pitchFamily="34" charset="-120"/>
              <a:ea typeface="微軟正黑體" panose="020B0604030504040204" pitchFamily="34" charset="-120"/>
            </a:rPr>
            <a:t>為每月核發基數</a:t>
          </a:r>
          <a:endParaRPr lang="en-US" altLang="zh-TW" sz="1100" b="1">
            <a:solidFill>
              <a:sysClr val="windowText" lastClr="000000"/>
            </a:solidFill>
            <a:latin typeface="微軟正黑體" panose="020B0604030504040204" pitchFamily="34" charset="-120"/>
            <a:ea typeface="微軟正黑體" panose="020B0604030504040204" pitchFamily="34" charset="-120"/>
          </a:endParaRPr>
        </a:p>
        <a:p>
          <a:r>
            <a:rPr lang="en-US" altLang="zh-TW" sz="1100" b="1">
              <a:solidFill>
                <a:sysClr val="windowText" lastClr="000000"/>
              </a:solidFill>
              <a:latin typeface="微軟正黑體" panose="020B0604030504040204" pitchFamily="34" charset="-120"/>
              <a:ea typeface="微軟正黑體" panose="020B0604030504040204" pitchFamily="34" charset="-120"/>
            </a:rPr>
            <a:t>After submission, the Higher Education Sprout Project Cultivation Committee will conduct the review.</a:t>
          </a:r>
        </a:p>
        <a:p>
          <a:r>
            <a:rPr lang="en-US" altLang="zh-TW" sz="1100" b="1">
              <a:solidFill>
                <a:sysClr val="windowText" lastClr="000000"/>
              </a:solidFill>
              <a:latin typeface="微軟正黑體" panose="020B0604030504040204" pitchFamily="34" charset="-120"/>
              <a:ea typeface="微軟正黑體" panose="020B0604030504040204" pitchFamily="34" charset="-120"/>
            </a:rPr>
            <a:t>The "Application Points" above are automatically summed (points approved in previous years within the eligible period + new points applied for by the teacher).</a:t>
          </a:r>
        </a:p>
        <a:p>
          <a:r>
            <a:rPr lang="en-US" altLang="zh-TW" sz="1100" b="1">
              <a:solidFill>
                <a:sysClr val="windowText" lastClr="000000"/>
              </a:solidFill>
              <a:latin typeface="微軟正黑體" panose="020B0604030504040204" pitchFamily="34" charset="-120"/>
              <a:ea typeface="微軟正黑體" panose="020B0604030504040204" pitchFamily="34" charset="-120"/>
            </a:rPr>
            <a:t>The "Approved Points" above are the final points approved by the Higher Education Sprout Project Committee after review./The "Base" is the basic points issued monthly.</a:t>
          </a:r>
        </a:p>
        <a:p>
          <a:endParaRPr lang="en-US" altLang="zh-TW" sz="1100" b="1">
            <a:solidFill>
              <a:sysClr val="windowText" lastClr="000000"/>
            </a:solidFill>
            <a:latin typeface="微軟正黑體" panose="020B0604030504040204" pitchFamily="34" charset="-120"/>
            <a:ea typeface="微軟正黑體" panose="020B0604030504040204" pitchFamily="34" charset="-120"/>
          </a:endParaRPr>
        </a:p>
        <a:p>
          <a:endParaRPr lang="zh-TW" altLang="en-US" sz="1100" b="1">
            <a:solidFill>
              <a:sysClr val="windowText" lastClr="000000"/>
            </a:solidFill>
            <a:latin typeface="微軟正黑體" panose="020B0604030504040204" pitchFamily="34" charset="-120"/>
            <a:ea typeface="微軟正黑體" panose="020B0604030504040204" pitchFamily="34" charset="-120"/>
          </a:endParaRPr>
        </a:p>
      </xdr:txBody>
    </xdr:sp>
    <xdr:clientData/>
  </xdr:twoCellAnchor>
  <xdr:twoCellAnchor>
    <xdr:from>
      <xdr:col>10</xdr:col>
      <xdr:colOff>265662</xdr:colOff>
      <xdr:row>42</xdr:row>
      <xdr:rowOff>193039</xdr:rowOff>
    </xdr:from>
    <xdr:to>
      <xdr:col>11</xdr:col>
      <xdr:colOff>51074</xdr:colOff>
      <xdr:row>43</xdr:row>
      <xdr:rowOff>121745</xdr:rowOff>
    </xdr:to>
    <xdr:sp macro="" textlink="">
      <xdr:nvSpPr>
        <xdr:cNvPr id="14" name="箭號: 向左 13">
          <a:extLst>
            <a:ext uri="{FF2B5EF4-FFF2-40B4-BE49-F238E27FC236}">
              <a16:creationId xmlns:a16="http://schemas.microsoft.com/office/drawing/2014/main" id="{DC848D70-8C19-4D5C-BD56-D753E1B38041}"/>
            </a:ext>
          </a:extLst>
        </xdr:cNvPr>
        <xdr:cNvSpPr/>
      </xdr:nvSpPr>
      <xdr:spPr>
        <a:xfrm rot="10800000">
          <a:off x="13006302" y="10667999"/>
          <a:ext cx="425492" cy="385906"/>
        </a:xfrm>
        <a:prstGeom prst="lef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zh-TW" altLang="en-US" sz="1100"/>
        </a:p>
      </xdr:txBody>
    </xdr:sp>
    <xdr:clientData/>
  </xdr:twoCellAnchor>
  <xdr:twoCellAnchor>
    <xdr:from>
      <xdr:col>2</xdr:col>
      <xdr:colOff>8724</xdr:colOff>
      <xdr:row>53</xdr:row>
      <xdr:rowOff>47209</xdr:rowOff>
    </xdr:from>
    <xdr:to>
      <xdr:col>16</xdr:col>
      <xdr:colOff>734170</xdr:colOff>
      <xdr:row>80</xdr:row>
      <xdr:rowOff>135504</xdr:rowOff>
    </xdr:to>
    <xdr:sp macro="" textlink="">
      <xdr:nvSpPr>
        <xdr:cNvPr id="15" name="文字方塊 14">
          <a:extLst>
            <a:ext uri="{FF2B5EF4-FFF2-40B4-BE49-F238E27FC236}">
              <a16:creationId xmlns:a16="http://schemas.microsoft.com/office/drawing/2014/main" id="{70971112-C9F3-4788-BA81-66AFFAD6FEE4}"/>
            </a:ext>
          </a:extLst>
        </xdr:cNvPr>
        <xdr:cNvSpPr txBox="1"/>
      </xdr:nvSpPr>
      <xdr:spPr>
        <a:xfrm>
          <a:off x="669124" y="12950409"/>
          <a:ext cx="16981446" cy="4751735"/>
        </a:xfrm>
        <a:prstGeom prst="rect">
          <a:avLst/>
        </a:prstGeom>
        <a:solidFill>
          <a:schemeClr val="accent5">
            <a:lumMod val="60000"/>
            <a:lumOff val="4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t"/>
        <a:lstStyle/>
        <a:p>
          <a:r>
            <a:rPr lang="zh-TW" altLang="en-US" sz="1100" b="1">
              <a:solidFill>
                <a:sysClr val="windowText" lastClr="000000"/>
              </a:solidFill>
              <a:latin typeface="微軟正黑體" panose="020B0604030504040204" pitchFamily="34" charset="-120"/>
              <a:ea typeface="微軟正黑體" panose="020B0604030504040204" pitchFamily="34" charset="-120"/>
            </a:rPr>
            <a:t>首次列計年度：審核時會記錄該獎勵項目首次列計年度，並往後推算</a:t>
          </a:r>
          <a:r>
            <a:rPr lang="en-US" altLang="zh-TW" sz="1100" b="1">
              <a:solidFill>
                <a:sysClr val="windowText" lastClr="000000"/>
              </a:solidFill>
              <a:latin typeface="微軟正黑體" panose="020B0604030504040204" pitchFamily="34" charset="-120"/>
              <a:ea typeface="微軟正黑體" panose="020B0604030504040204" pitchFamily="34" charset="-120"/>
            </a:rPr>
            <a:t>10</a:t>
          </a:r>
          <a:r>
            <a:rPr lang="zh-TW" altLang="en-US" sz="1100" b="1">
              <a:solidFill>
                <a:sysClr val="windowText" lastClr="000000"/>
              </a:solidFill>
              <a:latin typeface="微軟正黑體" panose="020B0604030504040204" pitchFamily="34" charset="-120"/>
              <a:ea typeface="微軟正黑體" panose="020B0604030504040204" pitchFamily="34" charset="-120"/>
            </a:rPr>
            <a:t>年。</a:t>
          </a:r>
          <a:endParaRPr lang="en-US" altLang="zh-TW" sz="1100" b="1">
            <a:solidFill>
              <a:sysClr val="windowText" lastClr="000000"/>
            </a:solidFill>
            <a:latin typeface="微軟正黑體" panose="020B0604030504040204" pitchFamily="34" charset="-120"/>
            <a:ea typeface="微軟正黑體" panose="020B0604030504040204" pitchFamily="34" charset="-120"/>
          </a:endParaRPr>
        </a:p>
        <a:p>
          <a:r>
            <a:rPr lang="zh-TW" altLang="en-US" sz="1100" b="1">
              <a:solidFill>
                <a:sysClr val="windowText" lastClr="000000"/>
              </a:solidFill>
              <a:latin typeface="微軟正黑體" panose="020B0604030504040204" pitchFamily="34" charset="-120"/>
              <a:ea typeface="微軟正黑體" panose="020B0604030504040204" pitchFamily="34" charset="-120"/>
            </a:rPr>
            <a:t>適用年限：超過適用年限之獎勵項目將不會列計。</a:t>
          </a:r>
          <a:endParaRPr lang="en-US" altLang="zh-TW" sz="1100" b="1">
            <a:solidFill>
              <a:sysClr val="windowText" lastClr="000000"/>
            </a:solidFill>
            <a:latin typeface="微軟正黑體" panose="020B0604030504040204" pitchFamily="34" charset="-120"/>
            <a:ea typeface="微軟正黑體" panose="020B0604030504040204" pitchFamily="34" charset="-120"/>
          </a:endParaRPr>
        </a:p>
        <a:p>
          <a:r>
            <a:rPr lang="zh-TW" altLang="en-US" sz="1100" b="1">
              <a:solidFill>
                <a:sysClr val="windowText" lastClr="000000"/>
              </a:solidFill>
              <a:latin typeface="微軟正黑體" panose="020B0604030504040204" pitchFamily="34" charset="-120"/>
              <a:ea typeface="微軟正黑體" panose="020B0604030504040204" pitchFamily="34" charset="-120"/>
            </a:rPr>
            <a:t>是否列計：</a:t>
          </a:r>
          <a:r>
            <a:rPr lang="en-US" altLang="zh-TW" sz="1100" b="1">
              <a:solidFill>
                <a:sysClr val="windowText" lastClr="000000"/>
              </a:solidFill>
              <a:latin typeface="微軟正黑體" panose="020B0604030504040204" pitchFamily="34" charset="-120"/>
              <a:ea typeface="微軟正黑體" panose="020B0604030504040204" pitchFamily="34" charset="-120"/>
            </a:rPr>
            <a:t>1.</a:t>
          </a:r>
          <a:r>
            <a:rPr lang="zh-TW" altLang="en-US" sz="1100" b="1">
              <a:solidFill>
                <a:sysClr val="windowText" lastClr="000000"/>
              </a:solidFill>
              <a:latin typeface="微軟正黑體" panose="020B0604030504040204" pitchFamily="34" charset="-120"/>
              <a:ea typeface="微軟正黑體" panose="020B0604030504040204" pitchFamily="34" charset="-120"/>
            </a:rPr>
            <a:t> </a:t>
          </a:r>
          <a:r>
            <a:rPr lang="en-US" altLang="zh-TW" sz="1100" b="1">
              <a:solidFill>
                <a:sysClr val="windowText" lastClr="000000"/>
              </a:solidFill>
              <a:latin typeface="微軟正黑體" panose="020B0604030504040204" pitchFamily="34" charset="-120"/>
              <a:ea typeface="微軟正黑體" panose="020B0604030504040204" pitchFamily="34" charset="-120"/>
            </a:rPr>
            <a:t>V</a:t>
          </a:r>
          <a:r>
            <a:rPr lang="zh-TW" altLang="en-US" sz="1100" b="1">
              <a:solidFill>
                <a:sysClr val="windowText" lastClr="000000"/>
              </a:solidFill>
              <a:latin typeface="微軟正黑體" panose="020B0604030504040204" pitchFamily="34" charset="-120"/>
              <a:ea typeface="微軟正黑體" panose="020B0604030504040204" pitchFamily="34" charset="-120"/>
            </a:rPr>
            <a:t>：該年度可列計</a:t>
          </a:r>
          <a:br>
            <a:rPr lang="en-US" altLang="zh-TW" sz="1100" b="1">
              <a:solidFill>
                <a:sysClr val="windowText" lastClr="000000"/>
              </a:solidFill>
              <a:latin typeface="微軟正黑體" panose="020B0604030504040204" pitchFamily="34" charset="-120"/>
              <a:ea typeface="微軟正黑體" panose="020B0604030504040204" pitchFamily="34" charset="-120"/>
            </a:rPr>
          </a:br>
          <a:r>
            <a:rPr lang="zh-TW" altLang="en-US" sz="1100" b="1">
              <a:solidFill>
                <a:sysClr val="windowText" lastClr="000000"/>
              </a:solidFill>
              <a:latin typeface="微軟正黑體" panose="020B0604030504040204" pitchFamily="34" charset="-120"/>
              <a:ea typeface="微軟正黑體" panose="020B0604030504040204" pitchFamily="34" charset="-120"/>
            </a:rPr>
            <a:t>                    </a:t>
          </a:r>
          <a:r>
            <a:rPr lang="en-US" altLang="zh-TW" sz="1100" b="1">
              <a:solidFill>
                <a:sysClr val="windowText" lastClr="000000"/>
              </a:solidFill>
              <a:latin typeface="微軟正黑體" panose="020B0604030504040204" pitchFamily="34" charset="-120"/>
              <a:ea typeface="微軟正黑體" panose="020B0604030504040204" pitchFamily="34" charset="-120"/>
            </a:rPr>
            <a:t>2.</a:t>
          </a:r>
          <a:r>
            <a:rPr lang="zh-TW" altLang="en-US" sz="1100" b="1">
              <a:solidFill>
                <a:sysClr val="windowText" lastClr="000000"/>
              </a:solidFill>
              <a:latin typeface="微軟正黑體" panose="020B0604030504040204" pitchFamily="34" charset="-120"/>
              <a:ea typeface="微軟正黑體" panose="020B0604030504040204" pitchFamily="34" charset="-120"/>
            </a:rPr>
            <a:t> </a:t>
          </a:r>
          <a:r>
            <a:rPr lang="en-US" altLang="zh-TW" sz="1100" b="1">
              <a:solidFill>
                <a:sysClr val="windowText" lastClr="000000"/>
              </a:solidFill>
              <a:latin typeface="微軟正黑體" panose="020B0604030504040204" pitchFamily="34" charset="-120"/>
              <a:ea typeface="微軟正黑體" panose="020B0604030504040204" pitchFamily="34" charset="-120"/>
            </a:rPr>
            <a:t>X</a:t>
          </a:r>
          <a:r>
            <a:rPr lang="zh-TW" altLang="en-US" sz="1100" b="1">
              <a:solidFill>
                <a:sysClr val="windowText" lastClr="000000"/>
              </a:solidFill>
              <a:latin typeface="微軟正黑體" panose="020B0604030504040204" pitchFamily="34" charset="-120"/>
              <a:ea typeface="微軟正黑體" panose="020B0604030504040204" pitchFamily="34" charset="-120"/>
            </a:rPr>
            <a:t>：無列計點數，請參照</a:t>
          </a:r>
          <a:r>
            <a:rPr lang="en-US" altLang="zh-TW" sz="1100" b="1">
              <a:solidFill>
                <a:sysClr val="windowText" lastClr="000000"/>
              </a:solidFill>
              <a:latin typeface="微軟正黑體" panose="020B0604030504040204" pitchFamily="34" charset="-120"/>
              <a:ea typeface="微軟正黑體" panose="020B0604030504040204" pitchFamily="34" charset="-120"/>
            </a:rPr>
            <a:t>【</a:t>
          </a:r>
          <a:r>
            <a:rPr lang="zh-TW" altLang="en-US" sz="1100" b="1">
              <a:solidFill>
                <a:sysClr val="windowText" lastClr="000000"/>
              </a:solidFill>
              <a:latin typeface="微軟正黑體" panose="020B0604030504040204" pitchFamily="34" charset="-120"/>
              <a:ea typeface="微軟正黑體" panose="020B0604030504040204" pitchFamily="34" charset="-120"/>
            </a:rPr>
            <a:t>點數更動說明</a:t>
          </a:r>
          <a:r>
            <a:rPr lang="en-US" altLang="zh-TW" sz="1100" b="1">
              <a:solidFill>
                <a:sysClr val="windowText" lastClr="000000"/>
              </a:solidFill>
              <a:latin typeface="微軟正黑體" panose="020B0604030504040204" pitchFamily="34" charset="-120"/>
              <a:ea typeface="微軟正黑體" panose="020B0604030504040204" pitchFamily="34" charset="-120"/>
            </a:rPr>
            <a:t>】</a:t>
          </a:r>
        </a:p>
        <a:p>
          <a:r>
            <a:rPr lang="zh-TW" altLang="en-US" sz="1100" b="1">
              <a:solidFill>
                <a:sysClr val="windowText" lastClr="000000"/>
              </a:solidFill>
              <a:latin typeface="微軟正黑體" panose="020B0604030504040204" pitchFamily="34" charset="-120"/>
              <a:ea typeface="微軟正黑體" panose="020B0604030504040204" pitchFamily="34" charset="-120"/>
            </a:rPr>
            <a:t>                    </a:t>
          </a:r>
          <a:r>
            <a:rPr lang="en-US" altLang="zh-TW" sz="1100" b="1">
              <a:solidFill>
                <a:sysClr val="windowText" lastClr="000000"/>
              </a:solidFill>
              <a:latin typeface="微軟正黑體" panose="020B0604030504040204" pitchFamily="34" charset="-120"/>
              <a:ea typeface="微軟正黑體" panose="020B0604030504040204" pitchFamily="34" charset="-120"/>
            </a:rPr>
            <a:t>3.</a:t>
          </a:r>
          <a:r>
            <a:rPr lang="zh-TW" altLang="en-US" sz="1100" b="1">
              <a:solidFill>
                <a:sysClr val="windowText" lastClr="000000"/>
              </a:solidFill>
              <a:latin typeface="微軟正黑體" panose="020B0604030504040204" pitchFamily="34" charset="-120"/>
              <a:ea typeface="微軟正黑體" panose="020B0604030504040204" pitchFamily="34" charset="-120"/>
            </a:rPr>
            <a:t> </a:t>
          </a:r>
          <a:r>
            <a:rPr lang="en-US" altLang="zh-TW" sz="1100" b="1">
              <a:solidFill>
                <a:sysClr val="windowText" lastClr="000000"/>
              </a:solidFill>
              <a:latin typeface="微軟正黑體" panose="020B0604030504040204" pitchFamily="34" charset="-120"/>
              <a:ea typeface="微軟正黑體" panose="020B0604030504040204" pitchFamily="34" charset="-120"/>
            </a:rPr>
            <a:t>X</a:t>
          </a:r>
          <a:r>
            <a:rPr lang="zh-TW" altLang="en-US" sz="1100" b="1">
              <a:solidFill>
                <a:sysClr val="windowText" lastClr="000000"/>
              </a:solidFill>
              <a:latin typeface="微軟正黑體" panose="020B0604030504040204" pitchFamily="34" charset="-120"/>
              <a:ea typeface="微軟正黑體" panose="020B0604030504040204" pitchFamily="34" charset="-120"/>
            </a:rPr>
            <a:t> 已過審核範圍：已超過適用年限</a:t>
          </a:r>
          <a:endParaRPr lang="en-US" altLang="zh-TW" sz="1100" b="1">
            <a:solidFill>
              <a:sysClr val="windowText" lastClr="000000"/>
            </a:solidFill>
            <a:latin typeface="微軟正黑體" panose="020B0604030504040204" pitchFamily="34" charset="-120"/>
            <a:ea typeface="微軟正黑體" panose="020B0604030504040204" pitchFamily="34" charset="-120"/>
          </a:endParaRPr>
        </a:p>
        <a:p>
          <a:r>
            <a:rPr lang="zh-TW" altLang="en-US" sz="1100" b="1">
              <a:solidFill>
                <a:sysClr val="windowText" lastClr="000000"/>
              </a:solidFill>
              <a:latin typeface="微軟正黑體" panose="020B0604030504040204" pitchFamily="34" charset="-120"/>
              <a:ea typeface="微軟正黑體" panose="020B0604030504040204" pitchFamily="34" charset="-120"/>
            </a:rPr>
            <a:t>                    </a:t>
          </a:r>
          <a:r>
            <a:rPr lang="en-US" altLang="zh-TW" sz="1100" b="1">
              <a:solidFill>
                <a:sysClr val="windowText" lastClr="000000"/>
              </a:solidFill>
              <a:latin typeface="微軟正黑體" panose="020B0604030504040204" pitchFamily="34" charset="-120"/>
              <a:ea typeface="微軟正黑體" panose="020B0604030504040204" pitchFamily="34" charset="-120"/>
            </a:rPr>
            <a:t>4.</a:t>
          </a:r>
          <a:r>
            <a:rPr lang="zh-TW" altLang="en-US" sz="1100" b="1">
              <a:solidFill>
                <a:sysClr val="windowText" lastClr="000000"/>
              </a:solidFill>
              <a:latin typeface="微軟正黑體" panose="020B0604030504040204" pitchFamily="34" charset="-120"/>
              <a:ea typeface="微軟正黑體" panose="020B0604030504040204" pitchFamily="34" charset="-120"/>
            </a:rPr>
            <a:t> </a:t>
          </a:r>
          <a:r>
            <a:rPr lang="en-US" altLang="zh-TW" sz="1100" b="1">
              <a:solidFill>
                <a:sysClr val="windowText" lastClr="000000"/>
              </a:solidFill>
              <a:latin typeface="微軟正黑體" panose="020B0604030504040204" pitchFamily="34" charset="-120"/>
              <a:ea typeface="微軟正黑體" panose="020B0604030504040204" pitchFamily="34" charset="-120"/>
            </a:rPr>
            <a:t>X</a:t>
          </a:r>
          <a:r>
            <a:rPr lang="zh-TW" altLang="en-US" sz="1100" b="1">
              <a:solidFill>
                <a:sysClr val="windowText" lastClr="000000"/>
              </a:solidFill>
              <a:latin typeface="微軟正黑體" panose="020B0604030504040204" pitchFamily="34" charset="-120"/>
              <a:ea typeface="微軟正黑體" panose="020B0604030504040204" pitchFamily="34" charset="-120"/>
            </a:rPr>
            <a:t> 未達首次列計年度：非該年度審核範圍，當</a:t>
          </a:r>
          <a:r>
            <a:rPr lang="en-US" altLang="zh-TW" sz="1100" b="1">
              <a:solidFill>
                <a:sysClr val="windowText" lastClr="000000"/>
              </a:solidFill>
              <a:latin typeface="微軟正黑體" panose="020B0604030504040204" pitchFamily="34" charset="-120"/>
              <a:ea typeface="微軟正黑體" panose="020B0604030504040204" pitchFamily="34" charset="-120"/>
            </a:rPr>
            <a:t>【</a:t>
          </a:r>
          <a:r>
            <a:rPr lang="zh-TW" altLang="en-US" sz="1100" b="1">
              <a:solidFill>
                <a:sysClr val="windowText" lastClr="000000"/>
              </a:solidFill>
              <a:latin typeface="微軟正黑體" panose="020B0604030504040204" pitchFamily="34" charset="-120"/>
              <a:ea typeface="微軟正黑體" panose="020B0604030504040204" pitchFamily="34" charset="-120"/>
            </a:rPr>
            <a:t>首次列計年度</a:t>
          </a:r>
          <a:r>
            <a:rPr lang="en-US" altLang="zh-TW" sz="1100" b="1">
              <a:solidFill>
                <a:sysClr val="windowText" lastClr="000000"/>
              </a:solidFill>
              <a:latin typeface="微軟正黑體" panose="020B0604030504040204" pitchFamily="34" charset="-120"/>
              <a:ea typeface="微軟正黑體" panose="020B0604030504040204" pitchFamily="34" charset="-120"/>
            </a:rPr>
            <a:t>】=【</a:t>
          </a:r>
          <a:r>
            <a:rPr lang="zh-TW" altLang="en-US" sz="1100" b="1">
              <a:solidFill>
                <a:sysClr val="windowText" lastClr="000000"/>
              </a:solidFill>
              <a:latin typeface="微軟正黑體" panose="020B0604030504040204" pitchFamily="34" charset="-120"/>
              <a:ea typeface="微軟正黑體" panose="020B0604030504040204" pitchFamily="34" charset="-120"/>
            </a:rPr>
            <a:t>當年度</a:t>
          </a:r>
          <a:r>
            <a:rPr lang="en-US" altLang="zh-TW" sz="1100" b="1">
              <a:solidFill>
                <a:sysClr val="windowText" lastClr="000000"/>
              </a:solidFill>
              <a:latin typeface="微軟正黑體" panose="020B0604030504040204" pitchFamily="34" charset="-120"/>
              <a:ea typeface="微軟正黑體" panose="020B0604030504040204" pitchFamily="34" charset="-120"/>
            </a:rPr>
            <a:t>】</a:t>
          </a:r>
          <a:r>
            <a:rPr lang="zh-TW" altLang="en-US" sz="1100" b="1">
              <a:solidFill>
                <a:sysClr val="windowText" lastClr="000000"/>
              </a:solidFill>
              <a:latin typeface="微軟正黑體" panose="020B0604030504040204" pitchFamily="34" charset="-120"/>
              <a:ea typeface="微軟正黑體" panose="020B0604030504040204" pitchFamily="34" charset="-120"/>
            </a:rPr>
            <a:t>時會自動列計</a:t>
          </a:r>
          <a:endParaRPr lang="en-US" altLang="zh-TW" sz="1100" b="1">
            <a:solidFill>
              <a:sysClr val="windowText" lastClr="000000"/>
            </a:solidFill>
            <a:latin typeface="微軟正黑體" panose="020B0604030504040204" pitchFamily="34" charset="-120"/>
            <a:ea typeface="微軟正黑體" panose="020B0604030504040204" pitchFamily="34" charset="-120"/>
          </a:endParaRPr>
        </a:p>
        <a:p>
          <a:r>
            <a:rPr lang="zh-TW" altLang="en-US" sz="1100" b="1">
              <a:solidFill>
                <a:sysClr val="windowText" lastClr="000000"/>
              </a:solidFill>
              <a:latin typeface="微軟正黑體" panose="020B0604030504040204" pitchFamily="34" charset="-120"/>
              <a:ea typeface="微軟正黑體" panose="020B0604030504040204" pitchFamily="34" charset="-120"/>
            </a:rPr>
            <a:t>修正點數：若點數有增減將更新於此，並請參照</a:t>
          </a:r>
          <a:r>
            <a:rPr lang="en-US" altLang="zh-TW" sz="1100" b="1">
              <a:solidFill>
                <a:sysClr val="windowText" lastClr="000000"/>
              </a:solidFill>
              <a:latin typeface="微軟正黑體" panose="020B0604030504040204" pitchFamily="34" charset="-120"/>
              <a:ea typeface="微軟正黑體" panose="020B0604030504040204" pitchFamily="34" charset="-120"/>
            </a:rPr>
            <a:t>【</a:t>
          </a:r>
          <a:r>
            <a:rPr lang="zh-TW" altLang="en-US" sz="1100" b="1">
              <a:solidFill>
                <a:sysClr val="windowText" lastClr="000000"/>
              </a:solidFill>
              <a:latin typeface="微軟正黑體" panose="020B0604030504040204" pitchFamily="34" charset="-120"/>
              <a:ea typeface="微軟正黑體" panose="020B0604030504040204" pitchFamily="34" charset="-120"/>
            </a:rPr>
            <a:t>點數更動說明</a:t>
          </a:r>
          <a:r>
            <a:rPr lang="en-US" altLang="zh-TW" sz="1100" b="1">
              <a:solidFill>
                <a:sysClr val="windowText" lastClr="000000"/>
              </a:solidFill>
              <a:latin typeface="微軟正黑體" panose="020B0604030504040204" pitchFamily="34" charset="-120"/>
              <a:ea typeface="微軟正黑體" panose="020B0604030504040204" pitchFamily="34" charset="-120"/>
            </a:rPr>
            <a:t>】</a:t>
          </a:r>
          <a:r>
            <a:rPr lang="zh-TW" altLang="en-US" sz="1100" b="1">
              <a:solidFill>
                <a:sysClr val="windowText" lastClr="000000"/>
              </a:solidFill>
              <a:latin typeface="微軟正黑體" panose="020B0604030504040204" pitchFamily="34" charset="-120"/>
              <a:ea typeface="微軟正黑體" panose="020B0604030504040204" pitchFamily="34" charset="-120"/>
            </a:rPr>
            <a:t>。</a:t>
          </a:r>
          <a:endParaRPr lang="en-US" altLang="zh-TW" sz="1100" b="1">
            <a:solidFill>
              <a:sysClr val="windowText" lastClr="000000"/>
            </a:solidFill>
            <a:latin typeface="微軟正黑體" panose="020B0604030504040204" pitchFamily="34" charset="-120"/>
            <a:ea typeface="微軟正黑體" panose="020B0604030504040204" pitchFamily="34" charset="-120"/>
          </a:endParaRPr>
        </a:p>
        <a:p>
          <a:r>
            <a:rPr lang="zh-TW" altLang="en-US" sz="1100" b="1">
              <a:solidFill>
                <a:sysClr val="windowText" lastClr="000000"/>
              </a:solidFill>
              <a:latin typeface="微軟正黑體" panose="020B0604030504040204" pitchFamily="34" charset="-120"/>
              <a:ea typeface="微軟正黑體" panose="020B0604030504040204" pitchFamily="34" charset="-120"/>
            </a:rPr>
            <a:t>通過點數：加總為核定點數。</a:t>
          </a:r>
          <a:endParaRPr lang="en-US" altLang="zh-TW" sz="1100" b="1">
            <a:solidFill>
              <a:sysClr val="windowText" lastClr="000000"/>
            </a:solidFill>
            <a:latin typeface="微軟正黑體" panose="020B0604030504040204" pitchFamily="34" charset="-120"/>
            <a:ea typeface="微軟正黑體" panose="020B0604030504040204" pitchFamily="34" charset="-120"/>
          </a:endParaRPr>
        </a:p>
        <a:p>
          <a:r>
            <a:rPr lang="zh-TW" altLang="en-US" sz="1100" b="1">
              <a:solidFill>
                <a:sysClr val="windowText" lastClr="000000"/>
              </a:solidFill>
              <a:latin typeface="微軟正黑體" panose="020B0604030504040204" pitchFamily="34" charset="-120"/>
              <a:ea typeface="微軟正黑體" panose="020B0604030504040204" pitchFamily="34" charset="-120"/>
            </a:rPr>
            <a:t>點數更動說明：若點數有增減或不列計情形，則於此說明。</a:t>
          </a:r>
          <a:endParaRPr lang="en-US" altLang="zh-TW" sz="1100" b="1">
            <a:solidFill>
              <a:sysClr val="windowText" lastClr="000000"/>
            </a:solidFill>
            <a:latin typeface="微軟正黑體" panose="020B0604030504040204" pitchFamily="34" charset="-120"/>
            <a:ea typeface="微軟正黑體" panose="020B0604030504040204" pitchFamily="34" charset="-120"/>
          </a:endParaRPr>
        </a:p>
        <a:p>
          <a:r>
            <a:rPr lang="en-US" altLang="zh-TW" sz="1100" b="1">
              <a:solidFill>
                <a:sysClr val="windowText" lastClr="000000"/>
              </a:solidFill>
              <a:latin typeface="微軟正黑體" panose="020B0604030504040204" pitchFamily="34" charset="-120"/>
              <a:ea typeface="微軟正黑體" panose="020B0604030504040204" pitchFamily="34" charset="-120"/>
              <a:cs typeface="+mn-cs"/>
            </a:rPr>
            <a:t>Initial calculation year:During review, the initial year of each eilgible award item will be recorded, and its will be calculated for the following 10 years.</a:t>
          </a:r>
        </a:p>
        <a:p>
          <a:r>
            <a:rPr lang="en-US" altLang="zh-TW" sz="1100" b="1">
              <a:solidFill>
                <a:sysClr val="windowText" lastClr="000000"/>
              </a:solidFill>
              <a:latin typeface="微軟正黑體" panose="020B0604030504040204" pitchFamily="34" charset="-120"/>
              <a:ea typeface="微軟正黑體" panose="020B0604030504040204" pitchFamily="34" charset="-120"/>
              <a:cs typeface="+mn-cs"/>
            </a:rPr>
            <a:t>Applicable period:Awards that exceed the applicable time limit will not be counted.</a:t>
          </a:r>
        </a:p>
        <a:p>
          <a:r>
            <a:rPr lang="en-US" altLang="zh-TW" sz="1100" b="1">
              <a:solidFill>
                <a:sysClr val="windowText" lastClr="000000"/>
              </a:solidFill>
              <a:latin typeface="微軟正黑體" panose="020B0604030504040204" pitchFamily="34" charset="-120"/>
              <a:ea typeface="微軟正黑體" panose="020B0604030504040204" pitchFamily="34" charset="-120"/>
              <a:cs typeface="+mn-cs"/>
            </a:rPr>
            <a:t>Whether to calculate:1.V:Points can be counted for that year.</a:t>
          </a:r>
        </a:p>
        <a:p>
          <a:r>
            <a:rPr lang="en-US" altLang="zh-TW" sz="1100" b="1">
              <a:solidFill>
                <a:sysClr val="windowText" lastClr="000000"/>
              </a:solidFill>
              <a:latin typeface="微軟正黑體" panose="020B0604030504040204" pitchFamily="34" charset="-120"/>
              <a:ea typeface="微軟正黑體" panose="020B0604030504040204" pitchFamily="34" charset="-120"/>
              <a:cs typeface="+mn-cs"/>
            </a:rPr>
            <a:t>                                         2.X:If there are no points counted, please refer to the "Explanation of Point Changes."</a:t>
          </a:r>
        </a:p>
        <a:p>
          <a:r>
            <a:rPr lang="en-US" altLang="zh-TW" sz="1100" b="1">
              <a:solidFill>
                <a:sysClr val="windowText" lastClr="000000"/>
              </a:solidFill>
              <a:latin typeface="微軟正黑體" panose="020B0604030504040204" pitchFamily="34" charset="-120"/>
              <a:ea typeface="微軟正黑體" panose="020B0604030504040204" pitchFamily="34" charset="-120"/>
              <a:cs typeface="+mn-cs"/>
            </a:rPr>
            <a:t>                                         3.X Out of the audit scope:Awards that have exceeded the applicable time limit.</a:t>
          </a:r>
        </a:p>
        <a:p>
          <a:r>
            <a:rPr lang="en-US" altLang="zh-TW" sz="1100" b="1">
              <a:solidFill>
                <a:sysClr val="windowText" lastClr="000000"/>
              </a:solidFill>
              <a:latin typeface="微軟正黑體" panose="020B0604030504040204" pitchFamily="34" charset="-120"/>
              <a:ea typeface="微軟正黑體" panose="020B0604030504040204" pitchFamily="34" charset="-120"/>
              <a:cs typeface="+mn-cs"/>
            </a:rPr>
            <a:t>                                         4.X Not reaching the initial calculation year:The award item does not match the eligible period. If the initial year matches the current year, it will be counted automatically .</a:t>
          </a:r>
        </a:p>
        <a:p>
          <a:r>
            <a:rPr lang="en-US" altLang="zh-TW" sz="1100" b="1">
              <a:solidFill>
                <a:sysClr val="windowText" lastClr="000000"/>
              </a:solidFill>
              <a:latin typeface="微軟正黑體" panose="020B0604030504040204" pitchFamily="34" charset="-120"/>
              <a:ea typeface="微軟正黑體" panose="020B0604030504040204" pitchFamily="34" charset="-120"/>
              <a:cs typeface="+mn-cs"/>
            </a:rPr>
            <a:t>Corrected points:Any changes in points will be updated here, please refer to the "Explanation of Point Changes."</a:t>
          </a:r>
        </a:p>
        <a:p>
          <a:r>
            <a:rPr lang="en-US" altLang="zh-TW" sz="1100" b="1">
              <a:solidFill>
                <a:sysClr val="windowText" lastClr="000000"/>
              </a:solidFill>
              <a:latin typeface="微軟正黑體" panose="020B0604030504040204" pitchFamily="34" charset="-120"/>
              <a:ea typeface="微軟正黑體" panose="020B0604030504040204" pitchFamily="34" charset="-120"/>
              <a:cs typeface="+mn-cs"/>
            </a:rPr>
            <a:t>Points:The total is the approved points.</a:t>
          </a:r>
        </a:p>
        <a:p>
          <a:r>
            <a:rPr lang="en-US" altLang="zh-TW" sz="1100" b="1">
              <a:solidFill>
                <a:sysClr val="windowText" lastClr="000000"/>
              </a:solidFill>
              <a:latin typeface="微軟正黑體" panose="020B0604030504040204" pitchFamily="34" charset="-120"/>
              <a:ea typeface="微軟正黑體" panose="020B0604030504040204" pitchFamily="34" charset="-120"/>
              <a:cs typeface="+mn-cs"/>
            </a:rPr>
            <a:t>Explanation of point changes:See explaination here for changes in points or cases where points are not counted.</a:t>
          </a:r>
        </a:p>
        <a:p>
          <a:endParaRPr lang="zh-TW" altLang="en-US" sz="1100" b="1">
            <a:solidFill>
              <a:sysClr val="windowText" lastClr="000000"/>
            </a:solidFill>
            <a:latin typeface="微軟正黑體" panose="020B0604030504040204" pitchFamily="34" charset="-120"/>
            <a:ea typeface="微軟正黑體" panose="020B0604030504040204" pitchFamily="34" charset="-120"/>
          </a:endParaRPr>
        </a:p>
      </xdr:txBody>
    </xdr:sp>
    <xdr:clientData/>
  </xdr:twoCellAnchor>
  <xdr:twoCellAnchor>
    <xdr:from>
      <xdr:col>16</xdr:col>
      <xdr:colOff>125896</xdr:colOff>
      <xdr:row>7</xdr:row>
      <xdr:rowOff>59634</xdr:rowOff>
    </xdr:from>
    <xdr:to>
      <xdr:col>20</xdr:col>
      <xdr:colOff>7454</xdr:colOff>
      <xdr:row>20</xdr:row>
      <xdr:rowOff>0</xdr:rowOff>
    </xdr:to>
    <xdr:sp macro="" textlink="">
      <xdr:nvSpPr>
        <xdr:cNvPr id="21" name="文字方塊 20">
          <a:extLst>
            <a:ext uri="{FF2B5EF4-FFF2-40B4-BE49-F238E27FC236}">
              <a16:creationId xmlns:a16="http://schemas.microsoft.com/office/drawing/2014/main" id="{A71C8A1E-5EE5-4894-990E-D707A0EA6C9E}"/>
            </a:ext>
          </a:extLst>
        </xdr:cNvPr>
        <xdr:cNvSpPr txBox="1"/>
      </xdr:nvSpPr>
      <xdr:spPr>
        <a:xfrm>
          <a:off x="15987092" y="2155134"/>
          <a:ext cx="1181927" cy="2615649"/>
        </a:xfrm>
        <a:prstGeom prst="rect">
          <a:avLst/>
        </a:prstGeom>
        <a:solidFill>
          <a:srgbClr val="E8A6A6"/>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lang="zh-TW" altLang="en-US" sz="1000" b="1">
              <a:solidFill>
                <a:sysClr val="windowText" lastClr="000000"/>
              </a:solidFill>
              <a:latin typeface="微軟正黑體" panose="020B0604030504040204" pitchFamily="34" charset="-120"/>
              <a:ea typeface="微軟正黑體" panose="020B0604030504040204" pitchFamily="34" charset="-120"/>
            </a:rPr>
            <a:t>點選</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點此移至空白欄位填寫</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將自動跳至空白列，供教師新增獎勵項目。</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en-US" altLang="zh-TW" sz="1000" b="1">
              <a:solidFill>
                <a:sysClr val="windowText" lastClr="000000"/>
              </a:solidFill>
              <a:latin typeface="微軟正黑體" panose="020B0604030504040204" pitchFamily="34" charset="-120"/>
              <a:ea typeface="微軟正黑體" panose="020B0604030504040204" pitchFamily="34" charset="-120"/>
              <a:cs typeface="+mn-cs"/>
            </a:rPr>
            <a:t>Click here to automatically jump to a blank row for teachers to add reward items.</a:t>
          </a:r>
          <a:endParaRPr lang="zh-TW" altLang="en-US" sz="1000" b="1">
            <a:solidFill>
              <a:sysClr val="windowText" lastClr="000000"/>
            </a:solidFill>
            <a:latin typeface="微軟正黑體" panose="020B0604030504040204" pitchFamily="34" charset="-120"/>
            <a:ea typeface="微軟正黑體" panose="020B0604030504040204" pitchFamily="34" charset="-120"/>
            <a:cs typeface="+mn-cs"/>
          </a:endParaRPr>
        </a:p>
      </xdr:txBody>
    </xdr:sp>
    <xdr:clientData/>
  </xdr:twoCellAnchor>
  <xdr:twoCellAnchor>
    <xdr:from>
      <xdr:col>18</xdr:col>
      <xdr:colOff>69596</xdr:colOff>
      <xdr:row>5</xdr:row>
      <xdr:rowOff>51070</xdr:rowOff>
    </xdr:from>
    <xdr:to>
      <xdr:col>19</xdr:col>
      <xdr:colOff>115766</xdr:colOff>
      <xdr:row>7</xdr:row>
      <xdr:rowOff>13255</xdr:rowOff>
    </xdr:to>
    <xdr:sp macro="" textlink="">
      <xdr:nvSpPr>
        <xdr:cNvPr id="22" name="箭號: 向左 21">
          <a:extLst>
            <a:ext uri="{FF2B5EF4-FFF2-40B4-BE49-F238E27FC236}">
              <a16:creationId xmlns:a16="http://schemas.microsoft.com/office/drawing/2014/main" id="{747EC7FB-44B1-4625-8143-A11692D482F9}"/>
            </a:ext>
          </a:extLst>
        </xdr:cNvPr>
        <xdr:cNvSpPr/>
      </xdr:nvSpPr>
      <xdr:spPr>
        <a:xfrm rot="5400000">
          <a:off x="10961806" y="1012929"/>
          <a:ext cx="306742" cy="238327"/>
        </a:xfrm>
        <a:prstGeom prst="leftArrow">
          <a:avLst/>
        </a:prstGeom>
        <a:solidFill>
          <a:srgbClr val="E8A6A6"/>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zh-TW" altLang="en-US" sz="1100"/>
        </a:p>
      </xdr:txBody>
    </xdr:sp>
    <xdr:clientData/>
  </xdr:twoCellAnchor>
  <xdr:twoCellAnchor editAs="oneCell">
    <xdr:from>
      <xdr:col>4</xdr:col>
      <xdr:colOff>969065</xdr:colOff>
      <xdr:row>1</xdr:row>
      <xdr:rowOff>99181</xdr:rowOff>
    </xdr:from>
    <xdr:to>
      <xdr:col>5</xdr:col>
      <xdr:colOff>59635</xdr:colOff>
      <xdr:row>1</xdr:row>
      <xdr:rowOff>449949</xdr:rowOff>
    </xdr:to>
    <xdr:pic>
      <xdr:nvPicPr>
        <xdr:cNvPr id="17" name="圖形 16">
          <a:extLst>
            <a:ext uri="{FF2B5EF4-FFF2-40B4-BE49-F238E27FC236}">
              <a16:creationId xmlns:a16="http://schemas.microsoft.com/office/drawing/2014/main" id="{CC0E9924-4FEE-4DBA-86FE-6AAFA754653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354456" y="157159"/>
          <a:ext cx="424070" cy="350768"/>
        </a:xfrm>
        <a:prstGeom prst="rect">
          <a:avLst/>
        </a:prstGeom>
      </xdr:spPr>
    </xdr:pic>
    <xdr:clientData/>
  </xdr:twoCellAnchor>
  <xdr:twoCellAnchor>
    <xdr:from>
      <xdr:col>5</xdr:col>
      <xdr:colOff>57977</xdr:colOff>
      <xdr:row>0</xdr:row>
      <xdr:rowOff>24849</xdr:rowOff>
    </xdr:from>
    <xdr:to>
      <xdr:col>5</xdr:col>
      <xdr:colOff>1896719</xdr:colOff>
      <xdr:row>2</xdr:row>
      <xdr:rowOff>41413</xdr:rowOff>
    </xdr:to>
    <xdr:sp macro="" textlink="">
      <xdr:nvSpPr>
        <xdr:cNvPr id="18" name="文字方塊 17">
          <a:extLst>
            <a:ext uri="{FF2B5EF4-FFF2-40B4-BE49-F238E27FC236}">
              <a16:creationId xmlns:a16="http://schemas.microsoft.com/office/drawing/2014/main" id="{6E99424A-5F82-48A4-9F0D-0B7B43C170C1}"/>
            </a:ext>
          </a:extLst>
        </xdr:cNvPr>
        <xdr:cNvSpPr txBox="1"/>
      </xdr:nvSpPr>
      <xdr:spPr>
        <a:xfrm>
          <a:off x="3776868" y="24849"/>
          <a:ext cx="1838742" cy="571499"/>
        </a:xfrm>
        <a:prstGeom prst="rect">
          <a:avLst/>
        </a:prstGeom>
        <a:solidFill>
          <a:srgbClr val="DEB4C2"/>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zh-TW" altLang="en-US" sz="1000" b="1">
              <a:solidFill>
                <a:sysClr val="windowText" lastClr="000000"/>
              </a:solidFill>
              <a:latin typeface="微軟正黑體" panose="020B0604030504040204" pitchFamily="34" charset="-120"/>
              <a:ea typeface="微軟正黑體" panose="020B0604030504040204" pitchFamily="34" charset="-120"/>
            </a:rPr>
            <a:t>填入申請年度</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en-US" altLang="zh-TW" sz="1000" b="1">
              <a:solidFill>
                <a:sysClr val="windowText" lastClr="000000"/>
              </a:solidFill>
              <a:latin typeface="微軟正黑體" panose="020B0604030504040204" pitchFamily="34" charset="-120"/>
              <a:ea typeface="微軟正黑體" panose="020B0604030504040204" pitchFamily="34" charset="-120"/>
              <a:cs typeface="+mn-cs"/>
            </a:rPr>
            <a:t>Enter the application year</a:t>
          </a:r>
          <a:endParaRPr lang="zh-TW" altLang="en-US" sz="1000" b="1">
            <a:solidFill>
              <a:sysClr val="windowText" lastClr="000000"/>
            </a:solidFill>
            <a:latin typeface="微軟正黑體" panose="020B0604030504040204" pitchFamily="34" charset="-120"/>
            <a:ea typeface="微軟正黑體" panose="020B0604030504040204" pitchFamily="34" charset="-120"/>
            <a:cs typeface="+mn-cs"/>
          </a:endParaRPr>
        </a:p>
      </xdr:txBody>
    </xdr:sp>
    <xdr:clientData/>
  </xdr:twoCellAnchor>
  <xdr:twoCellAnchor editAs="oneCell">
    <xdr:from>
      <xdr:col>5</xdr:col>
      <xdr:colOff>13252</xdr:colOff>
      <xdr:row>19</xdr:row>
      <xdr:rowOff>1</xdr:rowOff>
    </xdr:from>
    <xdr:to>
      <xdr:col>5</xdr:col>
      <xdr:colOff>172276</xdr:colOff>
      <xdr:row>19</xdr:row>
      <xdr:rowOff>193811</xdr:rowOff>
    </xdr:to>
    <xdr:pic>
      <xdr:nvPicPr>
        <xdr:cNvPr id="19" name="圖片 18">
          <a:extLst>
            <a:ext uri="{FF2B5EF4-FFF2-40B4-BE49-F238E27FC236}">
              <a16:creationId xmlns:a16="http://schemas.microsoft.com/office/drawing/2014/main" id="{7862ED63-5F2D-4DD4-A94E-481D5AFC889A}"/>
            </a:ext>
          </a:extLst>
        </xdr:cNvPr>
        <xdr:cNvPicPr>
          <a:picLocks noChangeAspect="1"/>
        </xdr:cNvPicPr>
      </xdr:nvPicPr>
      <xdr:blipFill>
        <a:blip xmlns:r="http://schemas.openxmlformats.org/officeDocument/2006/relationships" r:embed="rId3"/>
        <a:stretch>
          <a:fillRect/>
        </a:stretch>
      </xdr:blipFill>
      <xdr:spPr>
        <a:xfrm>
          <a:off x="2272748" y="3101010"/>
          <a:ext cx="159024" cy="192155"/>
        </a:xfrm>
        <a:prstGeom prst="rect">
          <a:avLst/>
        </a:prstGeom>
      </xdr:spPr>
    </xdr:pic>
    <xdr:clientData/>
  </xdr:twoCellAnchor>
</xdr:wsDr>
</file>

<file path=xl/theme/theme1.xml><?xml version="1.0" encoding="utf-8"?>
<a:theme xmlns:a="http://schemas.openxmlformats.org/drawingml/2006/main" name="Office 佈景主題">
  <a:themeElements>
    <a:clrScheme name="宣紙">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1DED-FAD4-448E-8CCF-EA1149B72D8D}">
  <sheetPr codeName="工作表1"/>
  <dimension ref="A1:N129"/>
  <sheetViews>
    <sheetView workbookViewId="0"/>
  </sheetViews>
  <sheetFormatPr defaultColWidth="8.6640625" defaultRowHeight="15.6"/>
  <cols>
    <col min="1" max="1" width="3.08203125" style="2" bestFit="1" customWidth="1"/>
    <col min="2" max="2" width="9.9140625" style="2" customWidth="1"/>
    <col min="3" max="3" width="25.08203125" style="2" bestFit="1" customWidth="1"/>
    <col min="4" max="4" width="9.9140625" style="2" bestFit="1" customWidth="1"/>
    <col min="5" max="6" width="8.6640625" style="2"/>
    <col min="7" max="7" width="8.6640625" style="36" customWidth="1"/>
    <col min="8" max="8" width="11.08203125" style="36" customWidth="1"/>
    <col min="9" max="9" width="10.33203125" style="36" customWidth="1"/>
    <col min="10" max="10" width="8.6640625" style="38"/>
    <col min="11" max="11" width="34.08203125" style="35" bestFit="1" customWidth="1"/>
    <col min="12" max="12" width="8.6640625" style="36"/>
    <col min="13" max="13" width="16.9140625" style="2" customWidth="1"/>
    <col min="14" max="14" width="19.75" style="42" customWidth="1"/>
    <col min="15" max="16384" width="8.6640625" style="2"/>
  </cols>
  <sheetData>
    <row r="1" spans="1:14">
      <c r="A1" s="18" t="s">
        <v>0</v>
      </c>
      <c r="B1" s="18" t="s">
        <v>6</v>
      </c>
      <c r="C1" s="18" t="s">
        <v>1</v>
      </c>
      <c r="D1" s="18" t="s">
        <v>2</v>
      </c>
      <c r="K1" s="32"/>
    </row>
    <row r="2" spans="1:14" ht="54">
      <c r="A2" s="3">
        <v>1</v>
      </c>
      <c r="B2" s="3" t="s">
        <v>124</v>
      </c>
      <c r="C2" s="3" t="s">
        <v>125</v>
      </c>
      <c r="D2" s="3" t="s">
        <v>222</v>
      </c>
      <c r="G2" s="36" t="s">
        <v>60</v>
      </c>
      <c r="I2" s="37" t="s">
        <v>167</v>
      </c>
      <c r="K2" s="88" t="s">
        <v>169</v>
      </c>
      <c r="N2" s="43" t="s">
        <v>178</v>
      </c>
    </row>
    <row r="3" spans="1:14" ht="72">
      <c r="A3" s="3">
        <v>1</v>
      </c>
      <c r="B3" s="3" t="s">
        <v>124</v>
      </c>
      <c r="C3" s="3" t="s">
        <v>125</v>
      </c>
      <c r="D3" s="3" t="s">
        <v>214</v>
      </c>
      <c r="G3" s="36" t="s">
        <v>66</v>
      </c>
      <c r="I3" s="37" t="s">
        <v>168</v>
      </c>
      <c r="K3" s="88" t="s">
        <v>170</v>
      </c>
      <c r="N3" s="43" t="s">
        <v>179</v>
      </c>
    </row>
    <row r="4" spans="1:14" ht="60">
      <c r="A4" s="3">
        <v>1</v>
      </c>
      <c r="B4" s="3" t="s">
        <v>124</v>
      </c>
      <c r="C4" s="3" t="s">
        <v>125</v>
      </c>
      <c r="D4" s="3" t="s">
        <v>11</v>
      </c>
      <c r="G4" s="36" t="s">
        <v>129</v>
      </c>
      <c r="I4" s="36" t="s">
        <v>43</v>
      </c>
      <c r="K4" s="88" t="s">
        <v>171</v>
      </c>
      <c r="N4" s="43" t="s">
        <v>180</v>
      </c>
    </row>
    <row r="5" spans="1:14" ht="84">
      <c r="A5" s="3">
        <v>1</v>
      </c>
      <c r="B5" s="3" t="s">
        <v>124</v>
      </c>
      <c r="C5" s="3" t="s">
        <v>125</v>
      </c>
      <c r="D5" s="3" t="s">
        <v>11</v>
      </c>
      <c r="G5" s="36" t="s">
        <v>131</v>
      </c>
      <c r="K5" s="88" t="s">
        <v>172</v>
      </c>
      <c r="N5" s="43" t="s">
        <v>181</v>
      </c>
    </row>
    <row r="6" spans="1:14" ht="54">
      <c r="A6" s="3">
        <v>1</v>
      </c>
      <c r="B6" s="3" t="s">
        <v>124</v>
      </c>
      <c r="C6" s="3" t="s">
        <v>125</v>
      </c>
      <c r="D6" s="3" t="s">
        <v>11</v>
      </c>
      <c r="G6" s="36" t="s">
        <v>160</v>
      </c>
      <c r="K6" s="88" t="s">
        <v>173</v>
      </c>
    </row>
    <row r="7" spans="1:14" ht="54">
      <c r="A7" s="3">
        <v>1</v>
      </c>
      <c r="B7" s="3" t="s">
        <v>124</v>
      </c>
      <c r="C7" s="3" t="s">
        <v>125</v>
      </c>
      <c r="D7" s="3" t="s">
        <v>11</v>
      </c>
      <c r="G7" s="36" t="s">
        <v>161</v>
      </c>
      <c r="K7" s="88" t="s">
        <v>174</v>
      </c>
    </row>
    <row r="8" spans="1:14" ht="54">
      <c r="A8" s="3">
        <v>2</v>
      </c>
      <c r="B8" s="3" t="s">
        <v>126</v>
      </c>
      <c r="C8" s="3" t="s">
        <v>127</v>
      </c>
      <c r="D8" s="3" t="s">
        <v>215</v>
      </c>
      <c r="G8" s="36" t="s">
        <v>89</v>
      </c>
      <c r="K8" s="88" t="s">
        <v>175</v>
      </c>
    </row>
    <row r="9" spans="1:14" ht="54">
      <c r="A9" s="3">
        <v>2</v>
      </c>
      <c r="B9" s="3" t="s">
        <v>126</v>
      </c>
      <c r="C9" s="3" t="s">
        <v>127</v>
      </c>
      <c r="D9" s="3" t="s">
        <v>11</v>
      </c>
      <c r="G9" s="36" t="s">
        <v>144</v>
      </c>
      <c r="K9" s="88" t="s">
        <v>176</v>
      </c>
    </row>
    <row r="10" spans="1:14" ht="54">
      <c r="A10" s="3">
        <v>2</v>
      </c>
      <c r="B10" s="3" t="s">
        <v>126</v>
      </c>
      <c r="C10" s="3" t="s">
        <v>127</v>
      </c>
      <c r="D10" s="3" t="s">
        <v>11</v>
      </c>
      <c r="G10" s="36" t="s">
        <v>147</v>
      </c>
      <c r="K10" s="88" t="s">
        <v>177</v>
      </c>
    </row>
    <row r="11" spans="1:14" ht="54">
      <c r="A11" s="3">
        <v>2</v>
      </c>
      <c r="B11" s="3" t="s">
        <v>126</v>
      </c>
      <c r="C11" s="3" t="s">
        <v>127</v>
      </c>
      <c r="D11" s="3" t="s">
        <v>11</v>
      </c>
      <c r="G11" s="36" t="s">
        <v>162</v>
      </c>
      <c r="K11" s="38"/>
    </row>
    <row r="12" spans="1:14" ht="54">
      <c r="A12" s="3">
        <v>2</v>
      </c>
      <c r="B12" s="3" t="s">
        <v>126</v>
      </c>
      <c r="C12" s="3" t="s">
        <v>127</v>
      </c>
      <c r="D12" s="3" t="s">
        <v>11</v>
      </c>
      <c r="G12" s="36" t="s">
        <v>151</v>
      </c>
      <c r="K12" s="32"/>
    </row>
    <row r="13" spans="1:14" ht="54">
      <c r="A13" s="3">
        <v>2</v>
      </c>
      <c r="B13" s="3" t="s">
        <v>126</v>
      </c>
      <c r="C13" s="3" t="s">
        <v>127</v>
      </c>
      <c r="D13" s="3" t="s">
        <v>11</v>
      </c>
      <c r="G13" s="36" t="s">
        <v>114</v>
      </c>
      <c r="K13" s="33"/>
    </row>
    <row r="14" spans="1:14" ht="43.2">
      <c r="A14" s="3">
        <v>3</v>
      </c>
      <c r="B14" s="3" t="s">
        <v>130</v>
      </c>
      <c r="C14" s="3" t="s">
        <v>128</v>
      </c>
      <c r="D14" s="3" t="s">
        <v>223</v>
      </c>
      <c r="G14" s="36" t="s">
        <v>163</v>
      </c>
      <c r="K14" s="32"/>
    </row>
    <row r="15" spans="1:14" ht="43.2">
      <c r="A15" s="3">
        <v>3</v>
      </c>
      <c r="B15" s="3" t="s">
        <v>130</v>
      </c>
      <c r="C15" s="3" t="s">
        <v>128</v>
      </c>
      <c r="D15" s="3" t="s">
        <v>216</v>
      </c>
      <c r="G15" s="36" t="s">
        <v>164</v>
      </c>
      <c r="K15" s="32"/>
    </row>
    <row r="16" spans="1:14" ht="43.2">
      <c r="A16" s="3">
        <v>3</v>
      </c>
      <c r="B16" s="3" t="s">
        <v>130</v>
      </c>
      <c r="C16" s="3" t="s">
        <v>128</v>
      </c>
      <c r="D16" s="3" t="s">
        <v>11</v>
      </c>
      <c r="K16" s="34"/>
    </row>
    <row r="17" spans="1:11" ht="64.8">
      <c r="A17" s="3">
        <v>3</v>
      </c>
      <c r="B17" s="3" t="s">
        <v>130</v>
      </c>
      <c r="C17" s="3" t="s">
        <v>128</v>
      </c>
      <c r="D17" s="3" t="s">
        <v>11</v>
      </c>
      <c r="G17" s="37" t="s">
        <v>165</v>
      </c>
      <c r="K17" s="32"/>
    </row>
    <row r="18" spans="1:11" ht="43.2">
      <c r="A18" s="3">
        <v>3</v>
      </c>
      <c r="B18" s="3" t="s">
        <v>130</v>
      </c>
      <c r="C18" s="3" t="s">
        <v>128</v>
      </c>
      <c r="D18" s="3" t="s">
        <v>11</v>
      </c>
      <c r="G18" s="37" t="s">
        <v>166</v>
      </c>
      <c r="K18" s="32"/>
    </row>
    <row r="19" spans="1:11" ht="43.2">
      <c r="A19" s="3">
        <v>3</v>
      </c>
      <c r="B19" s="3" t="s">
        <v>130</v>
      </c>
      <c r="C19" s="3" t="s">
        <v>128</v>
      </c>
      <c r="D19" s="3" t="s">
        <v>11</v>
      </c>
      <c r="K19" s="32"/>
    </row>
    <row r="20" spans="1:11" ht="32.4">
      <c r="A20" s="3">
        <v>4</v>
      </c>
      <c r="B20" s="3" t="s">
        <v>132</v>
      </c>
      <c r="C20" s="3" t="s">
        <v>133</v>
      </c>
      <c r="D20" s="3" t="s">
        <v>223</v>
      </c>
      <c r="K20" s="32"/>
    </row>
    <row r="21" spans="1:11" ht="32.4">
      <c r="A21" s="3">
        <v>4</v>
      </c>
      <c r="B21" s="3" t="s">
        <v>132</v>
      </c>
      <c r="C21" s="3" t="s">
        <v>133</v>
      </c>
      <c r="D21" s="3" t="s">
        <v>216</v>
      </c>
      <c r="K21" s="32"/>
    </row>
    <row r="22" spans="1:11" ht="32.4">
      <c r="A22" s="3">
        <v>4</v>
      </c>
      <c r="B22" s="3" t="s">
        <v>132</v>
      </c>
      <c r="C22" s="3" t="s">
        <v>133</v>
      </c>
      <c r="D22" s="3" t="s">
        <v>11</v>
      </c>
      <c r="K22" s="32"/>
    </row>
    <row r="23" spans="1:11" ht="32.4">
      <c r="A23" s="3">
        <v>4</v>
      </c>
      <c r="B23" s="3" t="s">
        <v>132</v>
      </c>
      <c r="C23" s="3" t="s">
        <v>133</v>
      </c>
      <c r="D23" s="3" t="s">
        <v>11</v>
      </c>
      <c r="K23" s="32"/>
    </row>
    <row r="24" spans="1:11" ht="32.4">
      <c r="A24" s="3">
        <v>4</v>
      </c>
      <c r="B24" s="3" t="s">
        <v>132</v>
      </c>
      <c r="C24" s="3" t="s">
        <v>133</v>
      </c>
      <c r="D24" s="3" t="s">
        <v>11</v>
      </c>
      <c r="K24" s="32"/>
    </row>
    <row r="25" spans="1:11" ht="32.4">
      <c r="A25" s="3">
        <v>4</v>
      </c>
      <c r="B25" s="3" t="s">
        <v>132</v>
      </c>
      <c r="C25" s="3" t="s">
        <v>133</v>
      </c>
      <c r="D25" s="3" t="s">
        <v>11</v>
      </c>
      <c r="K25" s="32"/>
    </row>
    <row r="26" spans="1:11" ht="54">
      <c r="A26" s="3">
        <v>5</v>
      </c>
      <c r="B26" s="3" t="s">
        <v>205</v>
      </c>
      <c r="C26" s="3" t="s">
        <v>134</v>
      </c>
      <c r="D26" s="3" t="s">
        <v>217</v>
      </c>
      <c r="K26" s="32"/>
    </row>
    <row r="27" spans="1:11" ht="54">
      <c r="A27" s="3">
        <v>5</v>
      </c>
      <c r="B27" s="3" t="s">
        <v>205</v>
      </c>
      <c r="C27" s="3" t="s">
        <v>134</v>
      </c>
      <c r="D27" s="3" t="s">
        <v>224</v>
      </c>
      <c r="K27" s="32"/>
    </row>
    <row r="28" spans="1:11" ht="54">
      <c r="A28" s="3">
        <v>5</v>
      </c>
      <c r="B28" s="3" t="s">
        <v>205</v>
      </c>
      <c r="C28" s="3" t="s">
        <v>134</v>
      </c>
      <c r="D28" s="3" t="s">
        <v>218</v>
      </c>
      <c r="K28" s="32"/>
    </row>
    <row r="29" spans="1:11" ht="54">
      <c r="A29" s="3">
        <v>5</v>
      </c>
      <c r="B29" s="3" t="s">
        <v>205</v>
      </c>
      <c r="C29" s="3" t="s">
        <v>134</v>
      </c>
      <c r="D29" s="3" t="s">
        <v>11</v>
      </c>
      <c r="K29" s="32"/>
    </row>
    <row r="30" spans="1:11" ht="54">
      <c r="A30" s="3">
        <v>5</v>
      </c>
      <c r="B30" s="3" t="s">
        <v>205</v>
      </c>
      <c r="C30" s="3" t="s">
        <v>134</v>
      </c>
      <c r="D30" s="3" t="s">
        <v>11</v>
      </c>
      <c r="K30" s="32"/>
    </row>
    <row r="31" spans="1:11" ht="54">
      <c r="A31" s="3">
        <v>5</v>
      </c>
      <c r="B31" s="3" t="s">
        <v>205</v>
      </c>
      <c r="C31" s="3" t="s">
        <v>134</v>
      </c>
      <c r="D31" s="3" t="s">
        <v>11</v>
      </c>
      <c r="K31" s="32"/>
    </row>
    <row r="32" spans="1:11" ht="75.599999999999994">
      <c r="A32" s="3">
        <v>6</v>
      </c>
      <c r="B32" s="3" t="s">
        <v>206</v>
      </c>
      <c r="C32" s="3" t="s">
        <v>135</v>
      </c>
      <c r="D32" s="3" t="s">
        <v>221</v>
      </c>
      <c r="K32" s="32"/>
    </row>
    <row r="33" spans="1:11" ht="75.599999999999994">
      <c r="A33" s="3">
        <v>6</v>
      </c>
      <c r="B33" s="3" t="s">
        <v>206</v>
      </c>
      <c r="C33" s="3" t="s">
        <v>135</v>
      </c>
      <c r="D33" s="3" t="s">
        <v>225</v>
      </c>
      <c r="K33" s="32"/>
    </row>
    <row r="34" spans="1:11" ht="75.599999999999994">
      <c r="A34" s="3">
        <v>6</v>
      </c>
      <c r="B34" s="3" t="s">
        <v>206</v>
      </c>
      <c r="C34" s="3" t="s">
        <v>135</v>
      </c>
      <c r="D34" s="3" t="s">
        <v>11</v>
      </c>
      <c r="K34" s="32"/>
    </row>
    <row r="35" spans="1:11" ht="75.599999999999994">
      <c r="A35" s="3">
        <v>6</v>
      </c>
      <c r="B35" s="3" t="s">
        <v>206</v>
      </c>
      <c r="C35" s="3" t="s">
        <v>135</v>
      </c>
      <c r="D35" s="3" t="s">
        <v>11</v>
      </c>
      <c r="K35" s="32"/>
    </row>
    <row r="36" spans="1:11" ht="75.599999999999994">
      <c r="A36" s="3">
        <v>6</v>
      </c>
      <c r="B36" s="3" t="s">
        <v>206</v>
      </c>
      <c r="C36" s="3" t="s">
        <v>135</v>
      </c>
      <c r="D36" s="3" t="s">
        <v>11</v>
      </c>
      <c r="K36" s="32"/>
    </row>
    <row r="37" spans="1:11" ht="75.599999999999994">
      <c r="A37" s="3">
        <v>6</v>
      </c>
      <c r="B37" s="3" t="s">
        <v>206</v>
      </c>
      <c r="C37" s="3" t="s">
        <v>135</v>
      </c>
      <c r="D37" s="3" t="s">
        <v>11</v>
      </c>
      <c r="K37" s="32"/>
    </row>
    <row r="38" spans="1:11" ht="64.8">
      <c r="A38" s="3">
        <v>7</v>
      </c>
      <c r="B38" s="3" t="s">
        <v>136</v>
      </c>
      <c r="C38" s="3" t="s">
        <v>137</v>
      </c>
      <c r="D38" s="4" t="s">
        <v>219</v>
      </c>
      <c r="K38" s="32"/>
    </row>
    <row r="39" spans="1:11" ht="64.8">
      <c r="A39" s="3">
        <v>7</v>
      </c>
      <c r="B39" s="3" t="s">
        <v>136</v>
      </c>
      <c r="C39" s="3" t="s">
        <v>137</v>
      </c>
      <c r="D39" s="4" t="s">
        <v>220</v>
      </c>
      <c r="K39" s="32"/>
    </row>
    <row r="40" spans="1:11" ht="64.8">
      <c r="A40" s="3">
        <v>7</v>
      </c>
      <c r="B40" s="3" t="s">
        <v>136</v>
      </c>
      <c r="C40" s="3" t="s">
        <v>137</v>
      </c>
      <c r="D40" s="3" t="s">
        <v>11</v>
      </c>
      <c r="K40" s="32"/>
    </row>
    <row r="41" spans="1:11" ht="64.8">
      <c r="A41" s="3">
        <v>7</v>
      </c>
      <c r="B41" s="3" t="s">
        <v>136</v>
      </c>
      <c r="C41" s="3" t="s">
        <v>137</v>
      </c>
      <c r="D41" s="3" t="s">
        <v>11</v>
      </c>
      <c r="K41" s="32"/>
    </row>
    <row r="42" spans="1:11" ht="64.8">
      <c r="A42" s="3">
        <v>7</v>
      </c>
      <c r="B42" s="3" t="s">
        <v>136</v>
      </c>
      <c r="C42" s="3" t="s">
        <v>137</v>
      </c>
      <c r="D42" s="3" t="s">
        <v>11</v>
      </c>
      <c r="K42" s="32"/>
    </row>
    <row r="43" spans="1:11" ht="64.8">
      <c r="A43" s="3">
        <v>7</v>
      </c>
      <c r="B43" s="3" t="s">
        <v>136</v>
      </c>
      <c r="C43" s="3" t="s">
        <v>137</v>
      </c>
      <c r="D43" s="3" t="s">
        <v>11</v>
      </c>
      <c r="K43" s="32"/>
    </row>
    <row r="44" spans="1:11" ht="151.19999999999999">
      <c r="A44" s="3">
        <v>7</v>
      </c>
      <c r="B44" s="3" t="s">
        <v>138</v>
      </c>
      <c r="C44" s="3" t="s">
        <v>139</v>
      </c>
      <c r="D44" s="4" t="s">
        <v>219</v>
      </c>
      <c r="K44" s="32"/>
    </row>
    <row r="45" spans="1:11" ht="151.19999999999999">
      <c r="A45" s="3">
        <v>7</v>
      </c>
      <c r="B45" s="3" t="s">
        <v>138</v>
      </c>
      <c r="C45" s="3" t="s">
        <v>139</v>
      </c>
      <c r="D45" s="4" t="s">
        <v>220</v>
      </c>
      <c r="K45" s="32"/>
    </row>
    <row r="46" spans="1:11" ht="151.19999999999999">
      <c r="A46" s="3">
        <v>7</v>
      </c>
      <c r="B46" s="3" t="s">
        <v>138</v>
      </c>
      <c r="C46" s="3" t="s">
        <v>139</v>
      </c>
      <c r="D46" s="3" t="s">
        <v>11</v>
      </c>
      <c r="K46" s="32"/>
    </row>
    <row r="47" spans="1:11" ht="151.19999999999999">
      <c r="A47" s="3">
        <v>7</v>
      </c>
      <c r="B47" s="3" t="s">
        <v>138</v>
      </c>
      <c r="C47" s="3" t="s">
        <v>139</v>
      </c>
      <c r="D47" s="3" t="s">
        <v>11</v>
      </c>
      <c r="K47" s="32"/>
    </row>
    <row r="48" spans="1:11" ht="151.19999999999999">
      <c r="A48" s="3">
        <v>7</v>
      </c>
      <c r="B48" s="3" t="s">
        <v>138</v>
      </c>
      <c r="C48" s="3" t="s">
        <v>139</v>
      </c>
      <c r="D48" s="3" t="s">
        <v>11</v>
      </c>
      <c r="K48" s="32"/>
    </row>
    <row r="49" spans="1:11" ht="151.19999999999999">
      <c r="A49" s="3">
        <v>7</v>
      </c>
      <c r="B49" s="3" t="s">
        <v>138</v>
      </c>
      <c r="C49" s="3" t="s">
        <v>139</v>
      </c>
      <c r="D49" s="3" t="s">
        <v>11</v>
      </c>
      <c r="K49" s="32"/>
    </row>
    <row r="50" spans="1:11" ht="129.6">
      <c r="A50" s="3">
        <v>8</v>
      </c>
      <c r="B50" s="3" t="s">
        <v>140</v>
      </c>
      <c r="C50" s="3" t="s">
        <v>141</v>
      </c>
      <c r="D50" s="4" t="s">
        <v>226</v>
      </c>
      <c r="K50" s="32"/>
    </row>
    <row r="51" spans="1:11" ht="129.6">
      <c r="A51" s="3">
        <v>8</v>
      </c>
      <c r="B51" s="3" t="s">
        <v>140</v>
      </c>
      <c r="C51" s="3" t="s">
        <v>141</v>
      </c>
      <c r="D51" s="4" t="s">
        <v>220</v>
      </c>
      <c r="K51" s="32"/>
    </row>
    <row r="52" spans="1:11" ht="129.6">
      <c r="A52" s="3">
        <v>8</v>
      </c>
      <c r="B52" s="3" t="s">
        <v>140</v>
      </c>
      <c r="C52" s="3" t="s">
        <v>141</v>
      </c>
      <c r="D52" s="3" t="s">
        <v>11</v>
      </c>
      <c r="K52" s="32"/>
    </row>
    <row r="53" spans="1:11" ht="129.6">
      <c r="A53" s="3">
        <v>8</v>
      </c>
      <c r="B53" s="3" t="s">
        <v>140</v>
      </c>
      <c r="C53" s="3" t="s">
        <v>141</v>
      </c>
      <c r="D53" s="3" t="s">
        <v>11</v>
      </c>
      <c r="K53" s="32"/>
    </row>
    <row r="54" spans="1:11" ht="129.6">
      <c r="A54" s="3">
        <v>8</v>
      </c>
      <c r="B54" s="3" t="s">
        <v>140</v>
      </c>
      <c r="C54" s="3" t="s">
        <v>141</v>
      </c>
      <c r="D54" s="3" t="s">
        <v>11</v>
      </c>
      <c r="K54" s="32"/>
    </row>
    <row r="55" spans="1:11" ht="129.6">
      <c r="A55" s="3">
        <v>8</v>
      </c>
      <c r="B55" s="3" t="s">
        <v>140</v>
      </c>
      <c r="C55" s="3" t="s">
        <v>141</v>
      </c>
      <c r="D55" s="3" t="s">
        <v>11</v>
      </c>
      <c r="K55" s="32"/>
    </row>
    <row r="56" spans="1:11" ht="64.8">
      <c r="A56" s="3">
        <v>9</v>
      </c>
      <c r="B56" s="3" t="s">
        <v>142</v>
      </c>
      <c r="C56" s="3" t="s">
        <v>143</v>
      </c>
      <c r="D56" s="4" t="s">
        <v>219</v>
      </c>
      <c r="K56" s="32"/>
    </row>
    <row r="57" spans="1:11" ht="64.8">
      <c r="A57" s="3">
        <v>9</v>
      </c>
      <c r="B57" s="3" t="s">
        <v>142</v>
      </c>
      <c r="C57" s="3" t="s">
        <v>143</v>
      </c>
      <c r="D57" s="4" t="s">
        <v>220</v>
      </c>
      <c r="K57" s="32"/>
    </row>
    <row r="58" spans="1:11" ht="64.8">
      <c r="A58" s="3">
        <v>9</v>
      </c>
      <c r="B58" s="3" t="s">
        <v>142</v>
      </c>
      <c r="C58" s="3" t="s">
        <v>143</v>
      </c>
      <c r="D58" s="3" t="s">
        <v>11</v>
      </c>
      <c r="K58" s="32"/>
    </row>
    <row r="59" spans="1:11" ht="64.8">
      <c r="A59" s="3">
        <v>9</v>
      </c>
      <c r="B59" s="3" t="s">
        <v>142</v>
      </c>
      <c r="C59" s="3" t="s">
        <v>143</v>
      </c>
      <c r="D59" s="3" t="s">
        <v>11</v>
      </c>
      <c r="K59" s="32"/>
    </row>
    <row r="60" spans="1:11" ht="64.8">
      <c r="A60" s="3">
        <v>9</v>
      </c>
      <c r="B60" s="3" t="s">
        <v>142</v>
      </c>
      <c r="C60" s="3" t="s">
        <v>143</v>
      </c>
      <c r="D60" s="3" t="s">
        <v>11</v>
      </c>
      <c r="K60" s="32"/>
    </row>
    <row r="61" spans="1:11" ht="64.8">
      <c r="A61" s="3">
        <v>9</v>
      </c>
      <c r="B61" s="3" t="s">
        <v>142</v>
      </c>
      <c r="C61" s="3" t="s">
        <v>143</v>
      </c>
      <c r="D61" s="3" t="s">
        <v>11</v>
      </c>
      <c r="K61" s="32"/>
    </row>
    <row r="62" spans="1:11" ht="64.8">
      <c r="A62" s="3">
        <v>8</v>
      </c>
      <c r="B62" s="3" t="s">
        <v>145</v>
      </c>
      <c r="C62" s="3" t="s">
        <v>146</v>
      </c>
      <c r="D62" s="4" t="s">
        <v>227</v>
      </c>
      <c r="K62" s="32"/>
    </row>
    <row r="63" spans="1:11" ht="64.8">
      <c r="A63" s="3">
        <v>8</v>
      </c>
      <c r="B63" s="3" t="s">
        <v>145</v>
      </c>
      <c r="C63" s="3" t="s">
        <v>146</v>
      </c>
      <c r="D63" s="4" t="s">
        <v>228</v>
      </c>
      <c r="K63" s="32"/>
    </row>
    <row r="64" spans="1:11" ht="64.8">
      <c r="A64" s="3">
        <v>8</v>
      </c>
      <c r="B64" s="3" t="s">
        <v>145</v>
      </c>
      <c r="C64" s="3" t="s">
        <v>146</v>
      </c>
      <c r="D64" s="4" t="s">
        <v>229</v>
      </c>
      <c r="K64" s="32"/>
    </row>
    <row r="65" spans="1:11" ht="64.8">
      <c r="A65" s="3">
        <v>8</v>
      </c>
      <c r="B65" s="3" t="s">
        <v>145</v>
      </c>
      <c r="C65" s="3" t="s">
        <v>146</v>
      </c>
      <c r="D65" s="4" t="s">
        <v>230</v>
      </c>
      <c r="K65" s="32"/>
    </row>
    <row r="66" spans="1:11" ht="64.8">
      <c r="A66" s="3">
        <v>8</v>
      </c>
      <c r="B66" s="3" t="s">
        <v>145</v>
      </c>
      <c r="C66" s="3" t="s">
        <v>146</v>
      </c>
      <c r="D66" s="4" t="s">
        <v>231</v>
      </c>
      <c r="K66" s="32"/>
    </row>
    <row r="67" spans="1:11" ht="64.8">
      <c r="A67" s="3">
        <v>8</v>
      </c>
      <c r="B67" s="3" t="s">
        <v>145</v>
      </c>
      <c r="C67" s="3" t="s">
        <v>146</v>
      </c>
      <c r="D67" s="4" t="s">
        <v>232</v>
      </c>
      <c r="K67" s="32"/>
    </row>
    <row r="68" spans="1:11" ht="54">
      <c r="A68" s="3">
        <v>9</v>
      </c>
      <c r="B68" s="3" t="s">
        <v>148</v>
      </c>
      <c r="C68" s="3" t="s">
        <v>149</v>
      </c>
      <c r="D68" s="4" t="s">
        <v>227</v>
      </c>
      <c r="K68" s="32"/>
    </row>
    <row r="69" spans="1:11" ht="54">
      <c r="A69" s="3">
        <v>9</v>
      </c>
      <c r="B69" s="3" t="s">
        <v>148</v>
      </c>
      <c r="C69" s="3" t="s">
        <v>149</v>
      </c>
      <c r="D69" s="4" t="s">
        <v>228</v>
      </c>
      <c r="K69" s="32"/>
    </row>
    <row r="70" spans="1:11" ht="54">
      <c r="A70" s="3">
        <v>9</v>
      </c>
      <c r="B70" s="3" t="s">
        <v>148</v>
      </c>
      <c r="C70" s="3" t="s">
        <v>149</v>
      </c>
      <c r="D70" s="4" t="s">
        <v>229</v>
      </c>
      <c r="K70" s="32"/>
    </row>
    <row r="71" spans="1:11" ht="54">
      <c r="A71" s="3">
        <v>9</v>
      </c>
      <c r="B71" s="3" t="s">
        <v>148</v>
      </c>
      <c r="C71" s="3" t="s">
        <v>149</v>
      </c>
      <c r="D71" s="4" t="s">
        <v>233</v>
      </c>
      <c r="K71" s="32"/>
    </row>
    <row r="72" spans="1:11" ht="54">
      <c r="A72" s="3">
        <v>9</v>
      </c>
      <c r="B72" s="3" t="s">
        <v>148</v>
      </c>
      <c r="C72" s="3" t="s">
        <v>149</v>
      </c>
      <c r="D72" s="4" t="s">
        <v>231</v>
      </c>
      <c r="K72" s="32"/>
    </row>
    <row r="73" spans="1:11" ht="54">
      <c r="A73" s="3">
        <v>9</v>
      </c>
      <c r="B73" s="3" t="s">
        <v>148</v>
      </c>
      <c r="C73" s="3" t="s">
        <v>149</v>
      </c>
      <c r="D73" s="4" t="s">
        <v>232</v>
      </c>
      <c r="K73" s="32"/>
    </row>
    <row r="74" spans="1:11" ht="97.2">
      <c r="A74" s="3">
        <v>10</v>
      </c>
      <c r="B74" s="3" t="s">
        <v>207</v>
      </c>
      <c r="C74" s="3" t="s">
        <v>150</v>
      </c>
      <c r="D74" s="4" t="s">
        <v>234</v>
      </c>
      <c r="K74" s="32"/>
    </row>
    <row r="75" spans="1:11" ht="97.2">
      <c r="A75" s="3">
        <v>10</v>
      </c>
      <c r="B75" s="3" t="s">
        <v>207</v>
      </c>
      <c r="C75" s="3" t="s">
        <v>150</v>
      </c>
      <c r="D75" s="4" t="s">
        <v>235</v>
      </c>
      <c r="K75" s="32"/>
    </row>
    <row r="76" spans="1:11" ht="97.2">
      <c r="A76" s="3">
        <v>10</v>
      </c>
      <c r="B76" s="3" t="s">
        <v>207</v>
      </c>
      <c r="C76" s="3" t="s">
        <v>150</v>
      </c>
      <c r="D76" s="4" t="s">
        <v>213</v>
      </c>
      <c r="K76" s="32"/>
    </row>
    <row r="77" spans="1:11" ht="97.2">
      <c r="A77" s="3">
        <v>10</v>
      </c>
      <c r="B77" s="3" t="s">
        <v>207</v>
      </c>
      <c r="C77" s="3" t="s">
        <v>150</v>
      </c>
      <c r="D77" s="4" t="s">
        <v>236</v>
      </c>
      <c r="K77" s="32"/>
    </row>
    <row r="78" spans="1:11" ht="97.2">
      <c r="A78" s="3">
        <v>10</v>
      </c>
      <c r="B78" s="3" t="s">
        <v>207</v>
      </c>
      <c r="C78" s="3" t="s">
        <v>150</v>
      </c>
      <c r="D78" s="3" t="s">
        <v>11</v>
      </c>
      <c r="K78" s="32"/>
    </row>
    <row r="79" spans="1:11" ht="97.2">
      <c r="A79" s="3">
        <v>10</v>
      </c>
      <c r="B79" s="3" t="s">
        <v>207</v>
      </c>
      <c r="C79" s="3" t="s">
        <v>150</v>
      </c>
      <c r="D79" s="3" t="s">
        <v>11</v>
      </c>
      <c r="K79" s="32"/>
    </row>
    <row r="80" spans="1:11" ht="64.8">
      <c r="A80" s="3">
        <v>11</v>
      </c>
      <c r="B80" s="3" t="s">
        <v>152</v>
      </c>
      <c r="C80" s="3" t="s">
        <v>153</v>
      </c>
      <c r="D80" s="4" t="s">
        <v>237</v>
      </c>
      <c r="K80" s="32"/>
    </row>
    <row r="81" spans="1:11" ht="64.8">
      <c r="A81" s="3">
        <v>11</v>
      </c>
      <c r="B81" s="3" t="s">
        <v>152</v>
      </c>
      <c r="C81" s="3" t="s">
        <v>153</v>
      </c>
      <c r="D81" s="4" t="s">
        <v>238</v>
      </c>
      <c r="K81" s="32"/>
    </row>
    <row r="82" spans="1:11" ht="64.8">
      <c r="A82" s="3">
        <v>11</v>
      </c>
      <c r="B82" s="3" t="s">
        <v>152</v>
      </c>
      <c r="C82" s="3" t="s">
        <v>153</v>
      </c>
      <c r="D82" s="4" t="s">
        <v>239</v>
      </c>
      <c r="K82" s="32"/>
    </row>
    <row r="83" spans="1:11" ht="64.8">
      <c r="A83" s="3">
        <v>11</v>
      </c>
      <c r="B83" s="3" t="s">
        <v>152</v>
      </c>
      <c r="C83" s="3" t="s">
        <v>153</v>
      </c>
      <c r="D83" s="4" t="s">
        <v>240</v>
      </c>
      <c r="K83" s="32"/>
    </row>
    <row r="84" spans="1:11" ht="64.8">
      <c r="A84" s="3">
        <v>11</v>
      </c>
      <c r="B84" s="3" t="s">
        <v>152</v>
      </c>
      <c r="C84" s="3" t="s">
        <v>153</v>
      </c>
      <c r="D84" s="4" t="s">
        <v>241</v>
      </c>
      <c r="K84" s="32"/>
    </row>
    <row r="85" spans="1:11" ht="64.8">
      <c r="A85" s="3">
        <v>11</v>
      </c>
      <c r="B85" s="3" t="s">
        <v>152</v>
      </c>
      <c r="C85" s="3" t="s">
        <v>153</v>
      </c>
      <c r="D85" s="4" t="s">
        <v>242</v>
      </c>
      <c r="K85" s="32"/>
    </row>
    <row r="86" spans="1:11" ht="43.2">
      <c r="A86" s="3">
        <v>12</v>
      </c>
      <c r="B86" s="3" t="s">
        <v>155</v>
      </c>
      <c r="C86" s="3" t="s">
        <v>156</v>
      </c>
      <c r="D86" s="4" t="s">
        <v>248</v>
      </c>
      <c r="K86" s="32"/>
    </row>
    <row r="87" spans="1:11" ht="43.2">
      <c r="A87" s="3">
        <v>12</v>
      </c>
      <c r="B87" s="3" t="s">
        <v>155</v>
      </c>
      <c r="C87" s="3" t="s">
        <v>156</v>
      </c>
      <c r="D87" s="4" t="s">
        <v>235</v>
      </c>
      <c r="K87" s="32"/>
    </row>
    <row r="88" spans="1:11" ht="43.2">
      <c r="A88" s="3">
        <v>12</v>
      </c>
      <c r="B88" s="3" t="s">
        <v>155</v>
      </c>
      <c r="C88" s="3" t="s">
        <v>156</v>
      </c>
      <c r="D88" s="4" t="s">
        <v>243</v>
      </c>
      <c r="K88" s="32"/>
    </row>
    <row r="89" spans="1:11" ht="43.2">
      <c r="A89" s="3">
        <v>12</v>
      </c>
      <c r="B89" s="3" t="s">
        <v>155</v>
      </c>
      <c r="C89" s="3" t="s">
        <v>156</v>
      </c>
      <c r="D89" s="4" t="s">
        <v>244</v>
      </c>
      <c r="K89" s="32"/>
    </row>
    <row r="90" spans="1:11" ht="43.2">
      <c r="A90" s="3">
        <v>12</v>
      </c>
      <c r="B90" s="3" t="s">
        <v>155</v>
      </c>
      <c r="C90" s="3" t="s">
        <v>156</v>
      </c>
      <c r="D90" s="3" t="s">
        <v>11</v>
      </c>
      <c r="K90" s="32"/>
    </row>
    <row r="91" spans="1:11" ht="43.2">
      <c r="A91" s="3">
        <v>12</v>
      </c>
      <c r="B91" s="3" t="s">
        <v>155</v>
      </c>
      <c r="C91" s="3" t="s">
        <v>156</v>
      </c>
      <c r="D91" s="3" t="s">
        <v>11</v>
      </c>
      <c r="K91" s="32"/>
    </row>
    <row r="92" spans="1:11" ht="54">
      <c r="A92" s="3">
        <v>13</v>
      </c>
      <c r="B92" s="3" t="s">
        <v>208</v>
      </c>
      <c r="C92" s="3" t="s">
        <v>158</v>
      </c>
      <c r="D92" s="4" t="s">
        <v>245</v>
      </c>
      <c r="K92" s="32"/>
    </row>
    <row r="93" spans="1:11" ht="54">
      <c r="A93" s="3">
        <v>13</v>
      </c>
      <c r="B93" s="3" t="s">
        <v>208</v>
      </c>
      <c r="C93" s="3" t="s">
        <v>158</v>
      </c>
      <c r="D93" s="4" t="s">
        <v>238</v>
      </c>
      <c r="K93" s="32"/>
    </row>
    <row r="94" spans="1:11" ht="54">
      <c r="A94" s="3">
        <v>13</v>
      </c>
      <c r="B94" s="3" t="s">
        <v>208</v>
      </c>
      <c r="C94" s="3" t="s">
        <v>158</v>
      </c>
      <c r="D94" s="4" t="s">
        <v>246</v>
      </c>
      <c r="K94" s="32"/>
    </row>
    <row r="95" spans="1:11" ht="54">
      <c r="A95" s="3">
        <v>13</v>
      </c>
      <c r="B95" s="3" t="s">
        <v>208</v>
      </c>
      <c r="C95" s="3" t="s">
        <v>158</v>
      </c>
      <c r="D95" s="3" t="s">
        <v>247</v>
      </c>
      <c r="K95" s="32"/>
    </row>
    <row r="96" spans="1:11" ht="54">
      <c r="A96" s="3">
        <v>13</v>
      </c>
      <c r="B96" s="3" t="s">
        <v>208</v>
      </c>
      <c r="C96" s="3" t="s">
        <v>158</v>
      </c>
      <c r="D96" s="3" t="s">
        <v>11</v>
      </c>
      <c r="K96" s="32"/>
    </row>
    <row r="97" spans="1:11" ht="54">
      <c r="A97" s="3">
        <v>13</v>
      </c>
      <c r="B97" s="3" t="s">
        <v>208</v>
      </c>
      <c r="C97" s="3" t="s">
        <v>158</v>
      </c>
      <c r="D97" s="3" t="s">
        <v>11</v>
      </c>
      <c r="K97" s="32"/>
    </row>
    <row r="98" spans="1:11" ht="75.599999999999994">
      <c r="A98" s="3">
        <v>14</v>
      </c>
      <c r="B98" s="3" t="s">
        <v>209</v>
      </c>
      <c r="C98" s="3" t="s">
        <v>159</v>
      </c>
      <c r="D98" s="4" t="s">
        <v>245</v>
      </c>
      <c r="K98" s="32"/>
    </row>
    <row r="99" spans="1:11" ht="75.599999999999994">
      <c r="A99" s="3">
        <v>14</v>
      </c>
      <c r="B99" s="3" t="s">
        <v>209</v>
      </c>
      <c r="C99" s="3" t="s">
        <v>159</v>
      </c>
      <c r="D99" s="4" t="s">
        <v>238</v>
      </c>
    </row>
    <row r="100" spans="1:11" ht="75.599999999999994">
      <c r="A100" s="3">
        <v>14</v>
      </c>
      <c r="B100" s="3" t="s">
        <v>209</v>
      </c>
      <c r="C100" s="3" t="s">
        <v>159</v>
      </c>
      <c r="D100" s="4" t="s">
        <v>246</v>
      </c>
      <c r="K100" s="32"/>
    </row>
    <row r="101" spans="1:11" ht="75.599999999999994">
      <c r="A101" s="3">
        <v>14</v>
      </c>
      <c r="B101" s="3" t="s">
        <v>209</v>
      </c>
      <c r="C101" s="3" t="s">
        <v>159</v>
      </c>
      <c r="D101" s="3" t="s">
        <v>11</v>
      </c>
      <c r="K101" s="32"/>
    </row>
    <row r="102" spans="1:11" ht="75.599999999999994">
      <c r="A102" s="3">
        <v>14</v>
      </c>
      <c r="B102" s="3" t="s">
        <v>209</v>
      </c>
      <c r="C102" s="3" t="s">
        <v>159</v>
      </c>
      <c r="D102" s="3" t="s">
        <v>11</v>
      </c>
      <c r="K102" s="32"/>
    </row>
    <row r="103" spans="1:11" ht="75.599999999999994">
      <c r="A103" s="3">
        <v>14</v>
      </c>
      <c r="B103" s="3" t="s">
        <v>209</v>
      </c>
      <c r="C103" s="3" t="s">
        <v>159</v>
      </c>
      <c r="D103" s="3" t="s">
        <v>11</v>
      </c>
      <c r="K103" s="32"/>
    </row>
    <row r="104" spans="1:11">
      <c r="K104" s="32"/>
    </row>
    <row r="105" spans="1:11">
      <c r="K105" s="32"/>
    </row>
    <row r="106" spans="1:11">
      <c r="K106" s="32"/>
    </row>
    <row r="107" spans="1:11">
      <c r="K107" s="32"/>
    </row>
    <row r="108" spans="1:11">
      <c r="K108" s="32"/>
    </row>
    <row r="110" spans="1:11">
      <c r="K110" s="32"/>
    </row>
    <row r="111" spans="1:11">
      <c r="K111" s="32"/>
    </row>
    <row r="112" spans="1:11">
      <c r="K112" s="32"/>
    </row>
    <row r="113" spans="11:11">
      <c r="K113" s="32"/>
    </row>
    <row r="114" spans="11:11">
      <c r="K114" s="32"/>
    </row>
    <row r="115" spans="11:11">
      <c r="K115" s="32"/>
    </row>
    <row r="116" spans="11:11">
      <c r="K116" s="32"/>
    </row>
    <row r="117" spans="11:11">
      <c r="K117" s="32"/>
    </row>
    <row r="118" spans="11:11">
      <c r="K118" s="32"/>
    </row>
    <row r="119" spans="11:11">
      <c r="K119" s="32"/>
    </row>
    <row r="120" spans="11:11">
      <c r="K120" s="32"/>
    </row>
    <row r="121" spans="11:11">
      <c r="K121" s="32"/>
    </row>
    <row r="122" spans="11:11">
      <c r="K122" s="32"/>
    </row>
    <row r="123" spans="11:11">
      <c r="K123" s="32"/>
    </row>
    <row r="124" spans="11:11">
      <c r="K124" s="32"/>
    </row>
    <row r="125" spans="11:11">
      <c r="K125" s="32"/>
    </row>
    <row r="126" spans="11:11">
      <c r="K126" s="32"/>
    </row>
    <row r="127" spans="11:11">
      <c r="K127" s="32"/>
    </row>
    <row r="128" spans="11:11">
      <c r="K128" s="32"/>
    </row>
    <row r="129" spans="11:11">
      <c r="K129" s="32"/>
    </row>
  </sheetData>
  <sheetProtection algorithmName="SHA-512" hashValue="eSisuBAntNoHBtM9L5Y5zV7xs0QuN4HuJMufr3OHpUvZbGLzY2EltaytUBwHfSKsTDEYgV5nNrBLdnJdMtBMYw==" saltValue="0A6sz9amUi17irWMmELs2g==" spinCount="100000" sheet="1" objects="1" scenarios="1" selectLockedCells="1" selectUnlockedCells="1"/>
  <phoneticPr fontId="1" type="noConversion"/>
  <dataValidations count="1">
    <dataValidation allowBlank="1" showInputMessage="1" sqref="J18:J1048576 J1 J16 J12" xr:uid="{A747FD0A-A148-467C-B39D-F19222AD010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AE206-40AD-4212-B276-86635EAA0761}">
  <sheetPr codeName="工作表4"/>
  <dimension ref="B1:H31"/>
  <sheetViews>
    <sheetView tabSelected="1" zoomScale="70" zoomScaleNormal="70" workbookViewId="0">
      <pane ySplit="2" topLeftCell="A3" activePane="bottomLeft" state="frozen"/>
      <selection pane="bottomLeft" activeCell="B1" sqref="B1"/>
    </sheetView>
  </sheetViews>
  <sheetFormatPr defaultColWidth="8.6640625" defaultRowHeight="15.6"/>
  <cols>
    <col min="1" max="1" width="1.1640625" style="92" customWidth="1"/>
    <col min="2" max="2" width="5" style="92" customWidth="1"/>
    <col min="3" max="3" width="14.83203125" style="92" customWidth="1"/>
    <col min="4" max="4" width="21.25" style="92" customWidth="1"/>
    <col min="5" max="5" width="22.08203125" style="93" customWidth="1"/>
    <col min="6" max="6" width="17" style="92" customWidth="1"/>
    <col min="7" max="7" width="37.58203125" style="92" customWidth="1"/>
    <col min="8" max="8" width="101.08203125" style="93" customWidth="1"/>
    <col min="9" max="10" width="8.6640625" style="92"/>
    <col min="11" max="11" width="15.08203125" style="92" bestFit="1" customWidth="1"/>
    <col min="12" max="12" width="8.6640625" style="92" customWidth="1"/>
    <col min="13" max="14" width="8.6640625" style="92"/>
    <col min="15" max="18" width="8.6640625" style="92" customWidth="1"/>
    <col min="19" max="16384" width="8.6640625" style="92"/>
  </cols>
  <sheetData>
    <row r="1" spans="2:8" ht="10.199999999999999" customHeight="1"/>
    <row r="2" spans="2:8" ht="54.6" customHeight="1">
      <c r="B2" s="91" t="s">
        <v>58</v>
      </c>
      <c r="C2" s="91" t="s">
        <v>59</v>
      </c>
      <c r="D2" s="91" t="s">
        <v>53</v>
      </c>
      <c r="E2" s="91" t="s">
        <v>54</v>
      </c>
      <c r="F2" s="91" t="s">
        <v>55</v>
      </c>
      <c r="G2" s="91" t="s">
        <v>56</v>
      </c>
      <c r="H2" s="91" t="s">
        <v>57</v>
      </c>
    </row>
    <row r="3" spans="2:8" ht="124.8" customHeight="1">
      <c r="B3" s="103">
        <v>1</v>
      </c>
      <c r="C3" s="103" t="s">
        <v>60</v>
      </c>
      <c r="D3" s="103" t="s">
        <v>61</v>
      </c>
      <c r="E3" s="105" t="s">
        <v>62</v>
      </c>
      <c r="F3" s="103">
        <v>2</v>
      </c>
      <c r="G3" s="94" t="s">
        <v>63</v>
      </c>
      <c r="H3" s="95" t="s">
        <v>65</v>
      </c>
    </row>
    <row r="4" spans="2:8" ht="130.19999999999999" customHeight="1">
      <c r="B4" s="104"/>
      <c r="C4" s="104"/>
      <c r="D4" s="104"/>
      <c r="E4" s="106"/>
      <c r="F4" s="104"/>
      <c r="G4" s="96" t="s">
        <v>64</v>
      </c>
      <c r="H4" s="95" t="s">
        <v>249</v>
      </c>
    </row>
    <row r="5" spans="2:8" ht="109.8" customHeight="1">
      <c r="B5" s="103">
        <v>2</v>
      </c>
      <c r="C5" s="103" t="s">
        <v>66</v>
      </c>
      <c r="D5" s="103" t="s">
        <v>67</v>
      </c>
      <c r="E5" s="105" t="s">
        <v>68</v>
      </c>
      <c r="F5" s="103">
        <v>1</v>
      </c>
      <c r="G5" s="94" t="s">
        <v>63</v>
      </c>
      <c r="H5" s="95" t="s">
        <v>70</v>
      </c>
    </row>
    <row r="6" spans="2:8" ht="225.6" customHeight="1">
      <c r="B6" s="104"/>
      <c r="C6" s="104"/>
      <c r="D6" s="104"/>
      <c r="E6" s="106"/>
      <c r="F6" s="104"/>
      <c r="G6" s="96" t="s">
        <v>69</v>
      </c>
      <c r="H6" s="95" t="s">
        <v>250</v>
      </c>
    </row>
    <row r="7" spans="2:8" ht="124.8" customHeight="1">
      <c r="B7" s="103">
        <v>3</v>
      </c>
      <c r="C7" s="103" t="s">
        <v>71</v>
      </c>
      <c r="D7" s="103" t="s">
        <v>72</v>
      </c>
      <c r="E7" s="105" t="s">
        <v>73</v>
      </c>
      <c r="F7" s="103">
        <v>2</v>
      </c>
      <c r="G7" s="94" t="s">
        <v>63</v>
      </c>
      <c r="H7" s="95" t="s">
        <v>75</v>
      </c>
    </row>
    <row r="8" spans="2:8" ht="161.4" customHeight="1">
      <c r="B8" s="104"/>
      <c r="C8" s="104"/>
      <c r="D8" s="104"/>
      <c r="E8" s="106"/>
      <c r="F8" s="104"/>
      <c r="G8" s="96" t="s">
        <v>74</v>
      </c>
      <c r="H8" s="95" t="s">
        <v>251</v>
      </c>
    </row>
    <row r="9" spans="2:8" ht="147.6" customHeight="1">
      <c r="B9" s="103">
        <v>4</v>
      </c>
      <c r="C9" s="103" t="s">
        <v>76</v>
      </c>
      <c r="D9" s="103" t="s">
        <v>77</v>
      </c>
      <c r="E9" s="105" t="s">
        <v>73</v>
      </c>
      <c r="F9" s="103">
        <v>1</v>
      </c>
      <c r="G9" s="94" t="s">
        <v>63</v>
      </c>
      <c r="H9" s="95" t="s">
        <v>75</v>
      </c>
    </row>
    <row r="10" spans="2:8" ht="184.2" customHeight="1">
      <c r="B10" s="104"/>
      <c r="C10" s="104"/>
      <c r="D10" s="104"/>
      <c r="E10" s="106"/>
      <c r="F10" s="104"/>
      <c r="G10" s="96" t="s">
        <v>74</v>
      </c>
      <c r="H10" s="95" t="s">
        <v>78</v>
      </c>
    </row>
    <row r="11" spans="2:8" ht="147" customHeight="1">
      <c r="B11" s="103">
        <v>5</v>
      </c>
      <c r="C11" s="103" t="s">
        <v>79</v>
      </c>
      <c r="D11" s="103" t="s">
        <v>80</v>
      </c>
      <c r="E11" s="105" t="s">
        <v>81</v>
      </c>
      <c r="F11" s="103" t="s">
        <v>82</v>
      </c>
      <c r="G11" s="94" t="s">
        <v>63</v>
      </c>
      <c r="H11" s="95" t="s">
        <v>84</v>
      </c>
    </row>
    <row r="12" spans="2:8" ht="178.2" customHeight="1">
      <c r="B12" s="104"/>
      <c r="C12" s="104"/>
      <c r="D12" s="104"/>
      <c r="E12" s="106"/>
      <c r="F12" s="104"/>
      <c r="G12" s="95" t="s">
        <v>83</v>
      </c>
      <c r="H12" s="97" t="s">
        <v>252</v>
      </c>
    </row>
    <row r="13" spans="2:8" ht="204" customHeight="1">
      <c r="B13" s="98">
        <v>6</v>
      </c>
      <c r="C13" s="98" t="s">
        <v>85</v>
      </c>
      <c r="D13" s="98" t="s">
        <v>86</v>
      </c>
      <c r="E13" s="99" t="s">
        <v>87</v>
      </c>
      <c r="F13" s="98">
        <v>2</v>
      </c>
      <c r="G13" s="95" t="s">
        <v>88</v>
      </c>
      <c r="H13" s="97" t="s">
        <v>260</v>
      </c>
    </row>
    <row r="14" spans="2:8" ht="221.4" customHeight="1">
      <c r="B14" s="98">
        <v>7</v>
      </c>
      <c r="C14" s="98" t="s">
        <v>89</v>
      </c>
      <c r="D14" s="98" t="s">
        <v>90</v>
      </c>
      <c r="E14" s="99" t="s">
        <v>91</v>
      </c>
      <c r="F14" s="98">
        <v>1</v>
      </c>
      <c r="G14" s="95" t="s">
        <v>94</v>
      </c>
      <c r="H14" s="95" t="s">
        <v>261</v>
      </c>
    </row>
    <row r="15" spans="2:8" ht="409.6" hidden="1">
      <c r="B15" s="98" t="s">
        <v>92</v>
      </c>
      <c r="C15" s="98"/>
      <c r="D15" s="98" t="s">
        <v>93</v>
      </c>
      <c r="E15" s="99" t="s">
        <v>91</v>
      </c>
      <c r="F15" s="98">
        <v>2</v>
      </c>
      <c r="G15" s="95" t="s">
        <v>94</v>
      </c>
      <c r="H15" s="95" t="s">
        <v>95</v>
      </c>
    </row>
    <row r="16" spans="2:8" ht="202.8" hidden="1">
      <c r="B16" s="98" t="s">
        <v>9</v>
      </c>
      <c r="C16" s="98"/>
      <c r="D16" s="98" t="s">
        <v>7</v>
      </c>
      <c r="E16" s="99" t="s">
        <v>91</v>
      </c>
      <c r="F16" s="98">
        <v>1</v>
      </c>
      <c r="G16" s="95" t="s">
        <v>94</v>
      </c>
      <c r="H16" s="95" t="s">
        <v>96</v>
      </c>
    </row>
    <row r="17" spans="2:8" ht="93.6" hidden="1">
      <c r="B17" s="98" t="s">
        <v>10</v>
      </c>
      <c r="C17" s="98"/>
      <c r="D17" s="98" t="s">
        <v>8</v>
      </c>
      <c r="E17" s="99" t="s">
        <v>91</v>
      </c>
      <c r="F17" s="98">
        <v>1</v>
      </c>
      <c r="G17" s="95" t="s">
        <v>94</v>
      </c>
      <c r="H17" s="95" t="s">
        <v>97</v>
      </c>
    </row>
    <row r="18" spans="2:8" ht="146.4" customHeight="1">
      <c r="B18" s="103">
        <v>8</v>
      </c>
      <c r="C18" s="103" t="s">
        <v>98</v>
      </c>
      <c r="D18" s="103" t="s">
        <v>99</v>
      </c>
      <c r="E18" s="105" t="s">
        <v>100</v>
      </c>
      <c r="F18" s="103" t="s">
        <v>101</v>
      </c>
      <c r="G18" s="94" t="s">
        <v>63</v>
      </c>
      <c r="H18" s="95" t="s">
        <v>103</v>
      </c>
    </row>
    <row r="19" spans="2:8" ht="209.4" customHeight="1">
      <c r="B19" s="107"/>
      <c r="C19" s="107"/>
      <c r="D19" s="107"/>
      <c r="E19" s="108"/>
      <c r="F19" s="107"/>
      <c r="G19" s="94" t="s">
        <v>262</v>
      </c>
      <c r="H19" s="95" t="s">
        <v>253</v>
      </c>
    </row>
    <row r="20" spans="2:8" ht="262.2" customHeight="1">
      <c r="B20" s="104"/>
      <c r="C20" s="104"/>
      <c r="D20" s="104"/>
      <c r="E20" s="106"/>
      <c r="F20" s="104"/>
      <c r="G20" s="95" t="s">
        <v>102</v>
      </c>
      <c r="H20" s="95" t="s">
        <v>254</v>
      </c>
    </row>
    <row r="21" spans="2:8" ht="129" customHeight="1">
      <c r="B21" s="103">
        <v>9</v>
      </c>
      <c r="C21" s="103" t="s">
        <v>104</v>
      </c>
      <c r="D21" s="103" t="s">
        <v>105</v>
      </c>
      <c r="E21" s="105" t="s">
        <v>100</v>
      </c>
      <c r="F21" s="103" t="s">
        <v>106</v>
      </c>
      <c r="G21" s="94" t="s">
        <v>63</v>
      </c>
      <c r="H21" s="95" t="s">
        <v>107</v>
      </c>
    </row>
    <row r="22" spans="2:8" ht="184.8" customHeight="1">
      <c r="B22" s="107"/>
      <c r="C22" s="107"/>
      <c r="D22" s="107"/>
      <c r="E22" s="108"/>
      <c r="F22" s="107"/>
      <c r="G22" s="94" t="s">
        <v>262</v>
      </c>
      <c r="H22" s="95" t="s">
        <v>253</v>
      </c>
    </row>
    <row r="23" spans="2:8" ht="212.4" customHeight="1">
      <c r="B23" s="104"/>
      <c r="C23" s="104"/>
      <c r="D23" s="104"/>
      <c r="E23" s="106"/>
      <c r="F23" s="104"/>
      <c r="G23" s="95" t="s">
        <v>102</v>
      </c>
      <c r="H23" s="95" t="s">
        <v>255</v>
      </c>
    </row>
    <row r="24" spans="2:8" ht="196.2" customHeight="1">
      <c r="B24" s="103">
        <v>10</v>
      </c>
      <c r="C24" s="103" t="s">
        <v>108</v>
      </c>
      <c r="D24" s="103" t="s">
        <v>109</v>
      </c>
      <c r="E24" s="105" t="s">
        <v>110</v>
      </c>
      <c r="F24" s="103">
        <v>1</v>
      </c>
      <c r="G24" s="94" t="s">
        <v>63</v>
      </c>
      <c r="H24" s="100" t="s">
        <v>112</v>
      </c>
    </row>
    <row r="25" spans="2:8" ht="363" customHeight="1">
      <c r="B25" s="104"/>
      <c r="C25" s="104"/>
      <c r="D25" s="104"/>
      <c r="E25" s="106"/>
      <c r="F25" s="104"/>
      <c r="G25" s="95" t="s">
        <v>111</v>
      </c>
      <c r="H25" s="95" t="s">
        <v>256</v>
      </c>
    </row>
    <row r="26" spans="2:8" ht="109.2" customHeight="1">
      <c r="B26" s="103">
        <v>11</v>
      </c>
      <c r="C26" s="103" t="s">
        <v>5</v>
      </c>
      <c r="D26" s="103" t="s">
        <v>12</v>
      </c>
      <c r="E26" s="105" t="s">
        <v>154</v>
      </c>
      <c r="F26" s="103" t="s">
        <v>82</v>
      </c>
      <c r="G26" s="94" t="s">
        <v>63</v>
      </c>
      <c r="H26" s="95" t="s">
        <v>113</v>
      </c>
    </row>
    <row r="27" spans="2:8" ht="201" customHeight="1">
      <c r="B27" s="104"/>
      <c r="C27" s="104"/>
      <c r="D27" s="104"/>
      <c r="E27" s="106"/>
      <c r="F27" s="104"/>
      <c r="G27" s="95" t="s">
        <v>264</v>
      </c>
      <c r="H27" s="101" t="s">
        <v>261</v>
      </c>
    </row>
    <row r="28" spans="2:8" ht="138.6" customHeight="1">
      <c r="B28" s="103">
        <v>12</v>
      </c>
      <c r="C28" s="103" t="s">
        <v>114</v>
      </c>
      <c r="D28" s="103" t="s">
        <v>115</v>
      </c>
      <c r="E28" s="105" t="s">
        <v>157</v>
      </c>
      <c r="F28" s="103" t="s">
        <v>116</v>
      </c>
      <c r="G28" s="94" t="s">
        <v>63</v>
      </c>
      <c r="H28" s="109" t="s">
        <v>257</v>
      </c>
    </row>
    <row r="29" spans="2:8" ht="197.4" customHeight="1">
      <c r="B29" s="104"/>
      <c r="C29" s="104"/>
      <c r="D29" s="104"/>
      <c r="E29" s="106"/>
      <c r="F29" s="104"/>
      <c r="G29" s="102" t="s">
        <v>263</v>
      </c>
      <c r="H29" s="110"/>
    </row>
    <row r="30" spans="2:8" ht="205.2" customHeight="1">
      <c r="B30" s="98">
        <v>13</v>
      </c>
      <c r="C30" s="98" t="s">
        <v>117</v>
      </c>
      <c r="D30" s="98" t="s">
        <v>118</v>
      </c>
      <c r="E30" s="99" t="s">
        <v>122</v>
      </c>
      <c r="F30" s="98">
        <v>1</v>
      </c>
      <c r="G30" s="95" t="s">
        <v>119</v>
      </c>
      <c r="H30" s="101" t="s">
        <v>258</v>
      </c>
    </row>
    <row r="31" spans="2:8" ht="225.6" customHeight="1">
      <c r="B31" s="98">
        <v>14</v>
      </c>
      <c r="C31" s="98" t="s">
        <v>120</v>
      </c>
      <c r="D31" s="98" t="s">
        <v>121</v>
      </c>
      <c r="E31" s="99" t="s">
        <v>123</v>
      </c>
      <c r="F31" s="98">
        <v>2</v>
      </c>
      <c r="G31" s="95" t="s">
        <v>119</v>
      </c>
      <c r="H31" s="97" t="s">
        <v>259</v>
      </c>
    </row>
  </sheetData>
  <sheetProtection algorithmName="SHA-512" hashValue="48eRjDMnohN5pgQZx/6LJYARc5uuJCDtx8UgITxF9JqFHMUreCx4fWu5T0k7bqGlLDo0wJBJw/9IZCMez/ApbA==" saltValue="+4Rk9VjgGMbqMntqToo7Fg==" spinCount="100000" sheet="1" objects="1" scenarios="1" selectLockedCells="1" selectUnlockedCells="1"/>
  <mergeCells count="51">
    <mergeCell ref="H28:H29"/>
    <mergeCell ref="B26:B27"/>
    <mergeCell ref="C26:C27"/>
    <mergeCell ref="D26:D27"/>
    <mergeCell ref="E26:E27"/>
    <mergeCell ref="F26:F27"/>
    <mergeCell ref="B28:B29"/>
    <mergeCell ref="C28:C29"/>
    <mergeCell ref="D28:D29"/>
    <mergeCell ref="E28:E29"/>
    <mergeCell ref="F28:F29"/>
    <mergeCell ref="B24:B25"/>
    <mergeCell ref="C24:C25"/>
    <mergeCell ref="D24:D25"/>
    <mergeCell ref="E24:E25"/>
    <mergeCell ref="F24:F25"/>
    <mergeCell ref="B18:B20"/>
    <mergeCell ref="C18:C20"/>
    <mergeCell ref="D18:D20"/>
    <mergeCell ref="E18:E20"/>
    <mergeCell ref="F18:F20"/>
    <mergeCell ref="B21:B23"/>
    <mergeCell ref="C21:C23"/>
    <mergeCell ref="D21:D23"/>
    <mergeCell ref="E21:E23"/>
    <mergeCell ref="F21:F23"/>
    <mergeCell ref="B9:B10"/>
    <mergeCell ref="C9:C10"/>
    <mergeCell ref="D9:D10"/>
    <mergeCell ref="E9:E10"/>
    <mergeCell ref="F9:F10"/>
    <mergeCell ref="B11:B12"/>
    <mergeCell ref="C11:C12"/>
    <mergeCell ref="D11:D12"/>
    <mergeCell ref="E11:E12"/>
    <mergeCell ref="F11:F12"/>
    <mergeCell ref="B5:B6"/>
    <mergeCell ref="C5:C6"/>
    <mergeCell ref="D5:D6"/>
    <mergeCell ref="E5:E6"/>
    <mergeCell ref="F5:F6"/>
    <mergeCell ref="B7:B8"/>
    <mergeCell ref="C7:C8"/>
    <mergeCell ref="D7:D8"/>
    <mergeCell ref="E7:E8"/>
    <mergeCell ref="F7:F8"/>
    <mergeCell ref="B3:B4"/>
    <mergeCell ref="C3:C4"/>
    <mergeCell ref="D3:D4"/>
    <mergeCell ref="E3:E4"/>
    <mergeCell ref="F3:F4"/>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0131-0336-487B-8CEA-DC79EEA2BBB9}">
  <dimension ref="B1:U54"/>
  <sheetViews>
    <sheetView zoomScale="75" zoomScaleNormal="75" workbookViewId="0">
      <pane ySplit="5" topLeftCell="A6" activePane="bottomLeft" state="frozen"/>
      <selection pane="bottomLeft" activeCell="S2" sqref="S2:T5"/>
    </sheetView>
  </sheetViews>
  <sheetFormatPr defaultColWidth="8.6640625" defaultRowHeight="13.95" customHeight="1"/>
  <cols>
    <col min="1" max="1" width="1.08203125" style="15" customWidth="1"/>
    <col min="2" max="2" width="6.08203125" style="15" customWidth="1"/>
    <col min="3" max="3" width="8.08203125" style="15" bestFit="1" customWidth="1"/>
    <col min="4" max="4" width="13.25" style="15" bestFit="1" customWidth="1"/>
    <col min="5" max="5" width="15.58203125" style="15" bestFit="1" customWidth="1"/>
    <col min="6" max="6" width="22.4140625" style="15" customWidth="1"/>
    <col min="7" max="7" width="37.08203125" style="15" customWidth="1"/>
    <col min="8" max="8" width="17.33203125" style="15" customWidth="1"/>
    <col min="9" max="9" width="9.4140625" style="15" customWidth="1"/>
    <col min="10" max="10" width="8.9140625" style="15" customWidth="1"/>
    <col min="11" max="11" width="7" style="15" customWidth="1"/>
    <col min="12" max="12" width="13.9140625" style="15" bestFit="1" customWidth="1"/>
    <col min="13" max="13" width="6.08203125" style="15" bestFit="1" customWidth="1"/>
    <col min="14" max="14" width="7.08203125" style="15" bestFit="1" customWidth="1"/>
    <col min="15" max="16" width="5.75" style="15" bestFit="1" customWidth="1"/>
    <col min="17" max="17" width="8.6640625" style="15" bestFit="1" customWidth="1"/>
    <col min="18" max="18" width="0.4140625" style="15" customWidth="1"/>
    <col min="19" max="20" width="3" style="15" customWidth="1"/>
    <col min="21" max="21" width="0.75" style="15" customWidth="1"/>
    <col min="22" max="16384" width="8.6640625" style="15"/>
  </cols>
  <sheetData>
    <row r="1" spans="2:21" ht="4.95" customHeight="1" thickBot="1"/>
    <row r="2" spans="2:21" ht="39" customHeight="1" thickTop="1" thickBot="1">
      <c r="C2" s="186" t="s">
        <v>182</v>
      </c>
      <c r="D2" s="187"/>
      <c r="E2" s="87">
        <v>113</v>
      </c>
      <c r="F2"/>
      <c r="G2" s="89" t="s">
        <v>183</v>
      </c>
      <c r="H2" s="19">
        <v>2</v>
      </c>
      <c r="I2" s="188" t="s">
        <v>184</v>
      </c>
      <c r="J2" s="189"/>
      <c r="K2" s="30">
        <v>2</v>
      </c>
      <c r="L2" s="90" t="s">
        <v>185</v>
      </c>
      <c r="M2" s="20">
        <f>ROUNDDOWN(IF(K2&gt;30,6,K2/5),0)</f>
        <v>0</v>
      </c>
      <c r="N2" s="47" t="s">
        <v>186</v>
      </c>
      <c r="O2" s="190"/>
      <c r="P2" s="191"/>
      <c r="Q2" s="192"/>
      <c r="S2" s="120" t="str">
        <f>HYPERLINK("#D48","點此移至空白欄位填寫Click here to move to the blank field for filling in")</f>
        <v>點此移至空白欄位填寫Click here to move to the blank field for filling in</v>
      </c>
      <c r="T2" s="121"/>
      <c r="U2" s="16"/>
    </row>
    <row r="3" spans="2:21" ht="4.2" customHeight="1" thickBot="1">
      <c r="S3" s="121"/>
      <c r="T3" s="121"/>
      <c r="U3" s="17"/>
    </row>
    <row r="4" spans="2:21" ht="12.6" customHeight="1" thickBot="1">
      <c r="B4" s="137" t="s">
        <v>203</v>
      </c>
      <c r="C4" s="193" t="s">
        <v>202</v>
      </c>
      <c r="D4" s="194"/>
      <c r="E4" s="194"/>
      <c r="F4" s="194"/>
      <c r="G4" s="194"/>
      <c r="H4" s="194"/>
      <c r="I4" s="194"/>
      <c r="J4" s="194"/>
      <c r="K4" s="194"/>
      <c r="L4" s="195" t="s">
        <v>201</v>
      </c>
      <c r="M4" s="196"/>
      <c r="N4" s="196"/>
      <c r="O4" s="196"/>
      <c r="P4" s="196"/>
      <c r="Q4" s="197"/>
      <c r="S4" s="121"/>
      <c r="T4" s="121"/>
      <c r="U4" s="17"/>
    </row>
    <row r="5" spans="2:21" ht="78" customHeight="1" thickBot="1">
      <c r="B5" s="138"/>
      <c r="C5" s="5" t="s">
        <v>187</v>
      </c>
      <c r="D5" s="51" t="s">
        <v>188</v>
      </c>
      <c r="E5" s="52" t="s">
        <v>189</v>
      </c>
      <c r="F5" s="5" t="s">
        <v>190</v>
      </c>
      <c r="G5" s="198" t="s">
        <v>191</v>
      </c>
      <c r="H5" s="199"/>
      <c r="I5" s="53" t="s">
        <v>192</v>
      </c>
      <c r="J5" s="54" t="s">
        <v>193</v>
      </c>
      <c r="K5" s="55" t="s">
        <v>194</v>
      </c>
      <c r="L5" s="56" t="s">
        <v>195</v>
      </c>
      <c r="M5" s="57" t="s">
        <v>211</v>
      </c>
      <c r="N5" s="58" t="s">
        <v>197</v>
      </c>
      <c r="O5" s="57" t="s">
        <v>198</v>
      </c>
      <c r="P5" s="59" t="s">
        <v>212</v>
      </c>
      <c r="Q5" s="58" t="s">
        <v>199</v>
      </c>
      <c r="S5" s="121"/>
      <c r="T5" s="121"/>
      <c r="U5" s="17"/>
    </row>
    <row r="6" spans="2:21" ht="13.95" customHeight="1" thickTop="1">
      <c r="B6" s="139" t="s">
        <v>26</v>
      </c>
      <c r="C6" s="122">
        <f>IF(E6&lt;&gt;"",1,"")</f>
        <v>1</v>
      </c>
      <c r="D6" s="176">
        <v>111</v>
      </c>
      <c r="E6" s="176" t="s">
        <v>4</v>
      </c>
      <c r="F6" s="131" t="str">
        <f>_xlfn.IFNA(VLOOKUP(E6,對照用!$B:$C,2,0)," ")</f>
        <v xml:space="preserve"> </v>
      </c>
      <c r="G6" s="60" t="str" cm="1">
        <f t="array" ref="G6">IFERROR(INDEX(對照用!$B$1:$D$103,SMALL(IF(對照用!$B$1:$B$103=E6,ROW($C$1:$C$103),"X"),MOD(ROW()+1,7)+1),3),"")</f>
        <v/>
      </c>
      <c r="H6" s="61">
        <v>110</v>
      </c>
      <c r="I6" s="185">
        <v>1</v>
      </c>
      <c r="J6" s="203"/>
      <c r="K6" s="206"/>
      <c r="L6" s="162">
        <v>111</v>
      </c>
      <c r="M6" s="165">
        <f>IF(L6="X","X",IF(L6&lt;&gt;0,L6+9,""))</f>
        <v>120</v>
      </c>
      <c r="N6" s="165" t="str">
        <f>IF(L6="","",IF(L6="X","X",IF($E$2&lt;L6,"X
未達首次列計年度",IF($E$2&gt;M6,"X
已過審核範圍","V"))))</f>
        <v>V</v>
      </c>
      <c r="O6" s="167"/>
      <c r="P6" s="154">
        <f>IF(N6="X
未達首次列計年度",0,IF(N6="X
已過審核範圍",0,IF(N6="X",0,IF(N6="","",IF(O6&lt;&gt;"",O6,I6)))))</f>
        <v>1</v>
      </c>
      <c r="Q6" s="156"/>
    </row>
    <row r="7" spans="2:21" ht="13.95" customHeight="1">
      <c r="B7" s="140"/>
      <c r="C7" s="123"/>
      <c r="D7" s="177"/>
      <c r="E7" s="177"/>
      <c r="F7" s="132"/>
      <c r="G7" s="45" t="str" cm="1">
        <f t="array" ref="G7">IFERROR(INDEX(對照用!$B$1:$D$103,SMALL(IF(對照用!$B$1:$B$103=E6,ROW($C$1:$C$103),"X"),MOD(ROW()+1,7)+1),3),"")</f>
        <v/>
      </c>
      <c r="H7" s="62"/>
      <c r="I7" s="174"/>
      <c r="J7" s="204"/>
      <c r="K7" s="207"/>
      <c r="L7" s="163"/>
      <c r="M7" s="146"/>
      <c r="N7" s="146" t="str">
        <f>IF(L6="","",IF(L6="X","X",IF($E$2&lt;L6,"X
未達首次列計年度",IF($E$2&gt;M6,"X
已過審核範圍","V"))))</f>
        <v>V</v>
      </c>
      <c r="O7" s="149"/>
      <c r="P7" s="112"/>
      <c r="Q7" s="157"/>
    </row>
    <row r="8" spans="2:21" ht="13.95" customHeight="1">
      <c r="B8" s="140"/>
      <c r="C8" s="123"/>
      <c r="D8" s="177"/>
      <c r="E8" s="177"/>
      <c r="F8" s="132"/>
      <c r="G8" s="45" t="str" cm="1">
        <f t="array" ref="G8">IFERROR(INDEX(對照用!$B$1:$D$103,SMALL(IF(對照用!$B$1:$B$103=E6,ROW($C$1:$C$103),"X"),MOD(ROW()+1,7)+1),3),"")</f>
        <v/>
      </c>
      <c r="H8" s="62"/>
      <c r="I8" s="174"/>
      <c r="J8" s="204"/>
      <c r="K8" s="207"/>
      <c r="L8" s="163"/>
      <c r="M8" s="146"/>
      <c r="N8" s="146" t="str">
        <f>IF(L6="","",IF(L6="X","X",IF($E$2&lt;L6,"X
未達首次列計年度",IF($E$2&gt;M6,"X
已過審核範圍","V"))))</f>
        <v>V</v>
      </c>
      <c r="O8" s="149"/>
      <c r="P8" s="112"/>
      <c r="Q8" s="157"/>
    </row>
    <row r="9" spans="2:21" ht="13.95" customHeight="1">
      <c r="B9" s="140"/>
      <c r="C9" s="123"/>
      <c r="D9" s="177"/>
      <c r="E9" s="177"/>
      <c r="F9" s="132"/>
      <c r="G9" s="45" t="str" cm="1">
        <f t="array" ref="G9">IFERROR(INDEX(對照用!$B$1:$D$103,SMALL(IF(對照用!$B$1:$B$103=E6,ROW($C$1:$C$103),"X"),MOD(ROW()+1,7)+1),3),"")</f>
        <v/>
      </c>
      <c r="H9" s="62"/>
      <c r="I9" s="174"/>
      <c r="J9" s="204"/>
      <c r="K9" s="207"/>
      <c r="L9" s="163"/>
      <c r="M9" s="146"/>
      <c r="N9" s="146" t="str">
        <f>IF(L6="","",IF(L6="X","X",IF($E$2&lt;L6,"X
未達首次列計年度",IF($E$2&gt;M6,"X
已過審核範圍","V"))))</f>
        <v>V</v>
      </c>
      <c r="O9" s="149"/>
      <c r="P9" s="112"/>
      <c r="Q9" s="157"/>
    </row>
    <row r="10" spans="2:21" ht="13.95" customHeight="1">
      <c r="B10" s="140"/>
      <c r="C10" s="123"/>
      <c r="D10" s="177"/>
      <c r="E10" s="177"/>
      <c r="F10" s="132"/>
      <c r="G10" s="45" t="str" cm="1">
        <f t="array" ref="G10">IFERROR(INDEX(對照用!$B$1:$D$103,SMALL(IF(對照用!$B$1:$B$103=E6,ROW($C$1:$C$103),"X"),MOD(ROW()+1,7)+1),3),"")</f>
        <v/>
      </c>
      <c r="H10" s="62"/>
      <c r="I10" s="174"/>
      <c r="J10" s="204"/>
      <c r="K10" s="207"/>
      <c r="L10" s="163"/>
      <c r="M10" s="146"/>
      <c r="N10" s="146" t="str">
        <f>IF(L6="","",IF(L6="X","X",IF($E$2&lt;L6,"X
未達首次列計年度",IF($E$2&gt;M6,"X
已過審核範圍","V"))))</f>
        <v>V</v>
      </c>
      <c r="O10" s="149"/>
      <c r="P10" s="112"/>
      <c r="Q10" s="157"/>
    </row>
    <row r="11" spans="2:21" ht="17.25" customHeight="1" thickBot="1">
      <c r="B11" s="141"/>
      <c r="C11" s="124"/>
      <c r="D11" s="178"/>
      <c r="E11" s="178"/>
      <c r="F11" s="133"/>
      <c r="G11" s="63" t="str" cm="1">
        <f t="array" ref="G11">IFERROR(INDEX(對照用!$B$1:$D$103,SMALL(IF(對照用!$B$1:$B$103=E6,ROW($C$1:$C$103),"X"),MOD(ROW()+1,7)+1),3),"")</f>
        <v/>
      </c>
      <c r="H11" s="64"/>
      <c r="I11" s="175"/>
      <c r="J11" s="205"/>
      <c r="K11" s="208"/>
      <c r="L11" s="164"/>
      <c r="M11" s="166"/>
      <c r="N11" s="166" t="str">
        <f>IF(L6="","",IF(L6="X","X",IF($E$2&lt;L6,"X
未達首次列計年度",IF($E$2&gt;M6,"X
已過審核範圍","V"))))</f>
        <v>V</v>
      </c>
      <c r="O11" s="168"/>
      <c r="P11" s="155"/>
      <c r="Q11" s="158"/>
    </row>
    <row r="12" spans="2:21" ht="4.2" customHeight="1" thickTop="1" thickBot="1">
      <c r="B12" s="65"/>
      <c r="C12" s="66"/>
      <c r="D12" s="66"/>
      <c r="E12" s="66"/>
      <c r="F12" s="65"/>
      <c r="G12" s="67"/>
      <c r="H12" s="66"/>
      <c r="I12" s="68"/>
      <c r="J12" s="66"/>
      <c r="K12" s="66"/>
      <c r="L12" s="66"/>
      <c r="M12" s="66"/>
      <c r="N12" s="66"/>
      <c r="O12" s="68"/>
      <c r="P12" s="69"/>
      <c r="Q12" s="66"/>
    </row>
    <row r="13" spans="2:21" ht="52.5" customHeight="1" thickTop="1">
      <c r="B13" s="139" t="s">
        <v>38</v>
      </c>
      <c r="C13" s="200" t="str">
        <f>IF(E13&lt;&gt;"",C6+1,"")</f>
        <v/>
      </c>
      <c r="D13" s="159">
        <v>113</v>
      </c>
      <c r="E13" s="176"/>
      <c r="F13" s="131" t="str">
        <f>_xlfn.IFNA(VLOOKUP(E13,對照用!$B:$C,2,0)," ")</f>
        <v xml:space="preserve"> </v>
      </c>
      <c r="G13" s="60" t="str" cm="1">
        <f t="array" ref="G13">IFERROR(INDEX(對照用!$B$1:$D$103,SMALL(IF(對照用!$B$1:$B$103=E13,ROW($C$1:$C$103),"X"),MOD(ROW()+1,7)+1),3),"")</f>
        <v/>
      </c>
      <c r="H13" s="61"/>
      <c r="I13" s="185"/>
      <c r="J13" s="176"/>
      <c r="K13" s="179"/>
      <c r="L13" s="122"/>
      <c r="M13" s="165" t="str">
        <f t="shared" ref="M13" si="0">IF(L13="X","X",IF(L13&lt;&gt;0,L13+9,""))</f>
        <v/>
      </c>
      <c r="N13" s="165" t="str">
        <f>IF(L13="","",IF(L13="X","X",IF($E$2&lt;L13,"X
未達首次列計年度",IF($E$2&gt;M13,"X
已過審核範圍","V"))))</f>
        <v/>
      </c>
      <c r="O13" s="167"/>
      <c r="P13" s="154" t="str">
        <f>IF(N13="X
未達首次列計年度",0,IF(N13="X
已過審核範圍",0,IF(N13="X",0,IF(N13="","",IF(O13&lt;&gt;"",O13,I13)))))</f>
        <v/>
      </c>
      <c r="Q13" s="156"/>
    </row>
    <row r="14" spans="2:21" ht="13.95" customHeight="1">
      <c r="B14" s="140"/>
      <c r="C14" s="201"/>
      <c r="D14" s="160"/>
      <c r="E14" s="177"/>
      <c r="F14" s="132"/>
      <c r="G14" s="45" t="str" cm="1">
        <f t="array" ref="G14">IFERROR(INDEX(對照用!$B$1:$D$103,SMALL(IF(對照用!$B$1:$B$103=E13,ROW($C$1:$C$103),"X"),MOD(ROW()+1,7)+1),3),"")</f>
        <v/>
      </c>
      <c r="H14" s="62"/>
      <c r="I14" s="174"/>
      <c r="J14" s="177"/>
      <c r="K14" s="180"/>
      <c r="L14" s="123"/>
      <c r="M14" s="146"/>
      <c r="N14" s="146" t="str">
        <f>IF(L13="","",IF(L13="X","X",IF($E$2&lt;L13,"X
未達首次列計年度",IF($E$2&gt;M13,"X
已過審核範圍","V"))))</f>
        <v/>
      </c>
      <c r="O14" s="149"/>
      <c r="P14" s="112"/>
      <c r="Q14" s="157"/>
    </row>
    <row r="15" spans="2:21" ht="13.95" customHeight="1">
      <c r="B15" s="140"/>
      <c r="C15" s="201"/>
      <c r="D15" s="160"/>
      <c r="E15" s="177"/>
      <c r="F15" s="132"/>
      <c r="G15" s="45" t="str" cm="1">
        <f t="array" ref="G15">IFERROR(INDEX(對照用!$B$1:$D$103,SMALL(IF(對照用!$B$1:$B$103=E13,ROW($C$1:$C$103),"X"),MOD(ROW()+1,7)+1),3),"")</f>
        <v/>
      </c>
      <c r="H15" s="62"/>
      <c r="I15" s="174"/>
      <c r="J15" s="177"/>
      <c r="K15" s="180"/>
      <c r="L15" s="123"/>
      <c r="M15" s="146"/>
      <c r="N15" s="146" t="str">
        <f>IF(L13="","",IF(L13="X","X",IF($E$2&lt;L13,"X
未達首次列計年度",IF($E$2&gt;M13,"X
已過審核範圍","V"))))</f>
        <v/>
      </c>
      <c r="O15" s="149"/>
      <c r="P15" s="112"/>
      <c r="Q15" s="157"/>
    </row>
    <row r="16" spans="2:21" ht="13.95" customHeight="1">
      <c r="B16" s="140"/>
      <c r="C16" s="201"/>
      <c r="D16" s="160"/>
      <c r="E16" s="177"/>
      <c r="F16" s="132"/>
      <c r="G16" s="45" t="str" cm="1">
        <f t="array" ref="G16">IFERROR(INDEX(對照用!$B$1:$D$103,SMALL(IF(對照用!$B$1:$B$103=E13,ROW($C$1:$C$103),"X"),MOD(ROW()+1,7)+1),3),"")</f>
        <v/>
      </c>
      <c r="H16" s="62"/>
      <c r="I16" s="174"/>
      <c r="J16" s="177"/>
      <c r="K16" s="180"/>
      <c r="L16" s="123"/>
      <c r="M16" s="146"/>
      <c r="N16" s="146" t="str">
        <f>IF(L13="","",IF(L13="X","X",IF($E$2&lt;L13,"X
未達首次列計年度",IF($E$2&gt;M13,"X
已過審核範圍","V"))))</f>
        <v/>
      </c>
      <c r="O16" s="149"/>
      <c r="P16" s="112"/>
      <c r="Q16" s="157"/>
    </row>
    <row r="17" spans="2:17" ht="13.95" customHeight="1">
      <c r="B17" s="140"/>
      <c r="C17" s="201"/>
      <c r="D17" s="160"/>
      <c r="E17" s="177"/>
      <c r="F17" s="132"/>
      <c r="G17" s="45" t="str" cm="1">
        <f t="array" ref="G17">IFERROR(INDEX(對照用!$B$1:$D$103,SMALL(IF(對照用!$B$1:$B$103=E13,ROW($C$1:$C$103),"X"),MOD(ROW()+1,7)+1),3),"")</f>
        <v/>
      </c>
      <c r="H17" s="62"/>
      <c r="I17" s="174"/>
      <c r="J17" s="177"/>
      <c r="K17" s="180"/>
      <c r="L17" s="123"/>
      <c r="M17" s="146"/>
      <c r="N17" s="146" t="str">
        <f>IF(L13="","",IF(L13="X","X",IF($E$2&lt;L13,"X
未達首次列計年度",IF($E$2&gt;M13,"X
已過審核範圍","V"))))</f>
        <v/>
      </c>
      <c r="O17" s="149"/>
      <c r="P17" s="112"/>
      <c r="Q17" s="157"/>
    </row>
    <row r="18" spans="2:17" ht="13.95" customHeight="1" thickBot="1">
      <c r="B18" s="141"/>
      <c r="C18" s="202"/>
      <c r="D18" s="161"/>
      <c r="E18" s="178"/>
      <c r="F18" s="133"/>
      <c r="G18" s="63" t="str" cm="1">
        <f t="array" ref="G18">IFERROR(INDEX(對照用!$B$1:$D$103,SMALL(IF(對照用!$B$1:$B$103=E13,ROW($C$1:$C$103),"X"),MOD(ROW()+1,7)+1),3),"")</f>
        <v/>
      </c>
      <c r="H18" s="64"/>
      <c r="I18" s="175"/>
      <c r="J18" s="178"/>
      <c r="K18" s="181"/>
      <c r="L18" s="124"/>
      <c r="M18" s="166"/>
      <c r="N18" s="166" t="str">
        <f>IF(L13="","",IF(L13="X","X",IF($E$2&lt;L13,"X
未達首次列計年度",IF($E$2&gt;M13,"X
已過審核範圍","V"))))</f>
        <v/>
      </c>
      <c r="O18" s="168"/>
      <c r="P18" s="155"/>
      <c r="Q18" s="158"/>
    </row>
    <row r="19" spans="2:17" ht="4.2" customHeight="1" thickTop="1" thickBot="1">
      <c r="B19" s="65"/>
      <c r="C19" s="66"/>
      <c r="D19" s="66"/>
      <c r="E19" s="66"/>
      <c r="F19" s="65"/>
      <c r="G19" s="67"/>
      <c r="H19" s="66"/>
      <c r="I19" s="68"/>
      <c r="J19" s="66"/>
      <c r="K19" s="66"/>
      <c r="L19" s="66"/>
      <c r="M19" s="66"/>
      <c r="N19" s="66"/>
      <c r="O19" s="68"/>
      <c r="P19" s="70"/>
      <c r="Q19" s="71"/>
    </row>
    <row r="20" spans="2:17" ht="23.25" customHeight="1" thickTop="1">
      <c r="B20" s="139" t="s">
        <v>39</v>
      </c>
      <c r="C20" s="122">
        <v>2</v>
      </c>
      <c r="D20" s="128">
        <v>113</v>
      </c>
      <c r="E20" s="159" t="s">
        <v>160</v>
      </c>
      <c r="F20" s="182" t="str">
        <f>_xlfn.IFNA(VLOOKUP(E20,對照用!$B:$C,2,0)," ")</f>
        <v>獲教育部補助
教學相關專案
並擔任計畫主持人
Granted MOE teaching project subsidy and served as principal investigator for the project</v>
      </c>
      <c r="G20" s="60" t="str" cm="1">
        <f t="array" ref="G20">IFERROR(INDEX(對照用!$B$1:$D$103,SMALL(IF(對照用!$B$1:$B$103=E20,ROW($C$1:$C$103),"X"),MOD(ROW()+1,7)+1),3),"")</f>
        <v>1.計畫名稱 Project Title:</v>
      </c>
      <c r="H20" s="61"/>
      <c r="I20" s="185"/>
      <c r="J20" s="176"/>
      <c r="K20" s="179"/>
      <c r="L20" s="122"/>
      <c r="M20" s="165" t="str">
        <f t="shared" ref="M20" si="1">IF(L20="X","X",IF(L20&lt;&gt;0,L20+9,""))</f>
        <v/>
      </c>
      <c r="N20" s="165" t="str">
        <f t="shared" ref="N20" si="2">IF(L20="","",IF(L20="X","X",IF($E$2&lt;L20,"X
未達首次列計年度",IF($E$2&gt;M20,"X
已過審核範圍","V"))))</f>
        <v/>
      </c>
      <c r="O20" s="167"/>
      <c r="P20" s="154" t="str">
        <f>IF(N20="X
未達首次列計年度",0,IF(N20="X
已過審核範圍",0,IF(N20="X",0,IF(N20="","",IF(O20&lt;&gt;"",O20,I20)))))</f>
        <v/>
      </c>
      <c r="Q20" s="157"/>
    </row>
    <row r="21" spans="2:17" ht="23.25" customHeight="1">
      <c r="B21" s="140"/>
      <c r="C21" s="123"/>
      <c r="D21" s="129"/>
      <c r="E21" s="160"/>
      <c r="F21" s="183"/>
      <c r="G21" s="45" t="str" cm="1">
        <f t="array" ref="G21">IFERROR(INDEX(對照用!$B$1:$D$103,SMALL(IF(對照用!$B$1:$B$103=E20,ROW($C$1:$C$103),"X"),MOD(ROW()+1,7)+1),3),"")</f>
        <v>2.執行起迄 Implementation Period:</v>
      </c>
      <c r="H21" s="62"/>
      <c r="I21" s="174"/>
      <c r="J21" s="177"/>
      <c r="K21" s="180"/>
      <c r="L21" s="123"/>
      <c r="M21" s="146"/>
      <c r="N21" s="146" t="str">
        <f t="shared" ref="N21" si="3">IF(L20="","",IF(L20="X","X",IF($E$2&lt;L20,"X
未達首次列計年度",IF($E$2&gt;M20,"X
已過審核範圍","V"))))</f>
        <v/>
      </c>
      <c r="O21" s="149"/>
      <c r="P21" s="112"/>
      <c r="Q21" s="157"/>
    </row>
    <row r="22" spans="2:17" ht="23.25" customHeight="1">
      <c r="B22" s="140"/>
      <c r="C22" s="123"/>
      <c r="D22" s="129"/>
      <c r="E22" s="160"/>
      <c r="F22" s="183"/>
      <c r="G22" s="45" t="str" cm="1">
        <f t="array" ref="G22">IFERROR(INDEX(對照用!$B$1:$D$103,SMALL(IF(對照用!$B$1:$B$103=E20,ROW($C$1:$C$103),"X"),MOD(ROW()+1,7)+1),3),"")</f>
        <v>3.所有主持人 All Principal Investigators:</v>
      </c>
      <c r="H22" s="62"/>
      <c r="I22" s="174"/>
      <c r="J22" s="177"/>
      <c r="K22" s="180"/>
      <c r="L22" s="123"/>
      <c r="M22" s="146"/>
      <c r="N22" s="146" t="str">
        <f t="shared" ref="N22" si="4">IF(L20="","",IF(L20="X","X",IF($E$2&lt;L20,"X
未達首次列計年度",IF($E$2&gt;M20,"X
已過審核範圍","V"))))</f>
        <v/>
      </c>
      <c r="O22" s="149"/>
      <c r="P22" s="112"/>
      <c r="Q22" s="157"/>
    </row>
    <row r="23" spans="2:17" ht="23.25" customHeight="1">
      <c r="B23" s="140"/>
      <c r="C23" s="123"/>
      <c r="D23" s="129"/>
      <c r="E23" s="160"/>
      <c r="F23" s="183"/>
      <c r="G23" s="45" t="str" cm="1">
        <f t="array" ref="G23">IFERROR(INDEX(對照用!$B$1:$D$103,SMALL(IF(對照用!$B$1:$B$103=E20,ROW($C$1:$C$103),"X"),MOD(ROW()+1,7)+1),3),"")</f>
        <v>-</v>
      </c>
      <c r="H23" s="62"/>
      <c r="I23" s="174"/>
      <c r="J23" s="177"/>
      <c r="K23" s="180"/>
      <c r="L23" s="123"/>
      <c r="M23" s="146"/>
      <c r="N23" s="146" t="str">
        <f t="shared" ref="N23" si="5">IF(L20="","",IF(L20="X","X",IF($E$2&lt;L20,"X
未達首次列計年度",IF($E$2&gt;M20,"X
已過審核範圍","V"))))</f>
        <v/>
      </c>
      <c r="O23" s="149"/>
      <c r="P23" s="112"/>
      <c r="Q23" s="157"/>
    </row>
    <row r="24" spans="2:17" ht="23.25" customHeight="1">
      <c r="B24" s="140"/>
      <c r="C24" s="123"/>
      <c r="D24" s="129"/>
      <c r="E24" s="160"/>
      <c r="F24" s="183"/>
      <c r="G24" s="45" t="str" cm="1">
        <f t="array" ref="G24">IFERROR(INDEX(對照用!$B$1:$D$103,SMALL(IF(對照用!$B$1:$B$103=E20,ROW($C$1:$C$103),"X"),MOD(ROW()+1,7)+1),3),"")</f>
        <v>-</v>
      </c>
      <c r="H24" s="62"/>
      <c r="I24" s="174"/>
      <c r="J24" s="177"/>
      <c r="K24" s="180"/>
      <c r="L24" s="123"/>
      <c r="M24" s="146"/>
      <c r="N24" s="146" t="str">
        <f t="shared" ref="N24" si="6">IF(L20="","",IF(L20="X","X",IF($E$2&lt;L20,"X
未達首次列計年度",IF($E$2&gt;M20,"X
已過審核範圍","V"))))</f>
        <v/>
      </c>
      <c r="O24" s="149"/>
      <c r="P24" s="112"/>
      <c r="Q24" s="157"/>
    </row>
    <row r="25" spans="2:17" ht="23.25" customHeight="1" thickBot="1">
      <c r="B25" s="141"/>
      <c r="C25" s="124"/>
      <c r="D25" s="130"/>
      <c r="E25" s="161"/>
      <c r="F25" s="184"/>
      <c r="G25" s="63" t="str" cm="1">
        <f t="array" ref="G25">IFERROR(INDEX(對照用!$B$1:$D$103,SMALL(IF(對照用!$B$1:$B$103=E20,ROW($C$1:$C$103),"X"),MOD(ROW()+1,7)+1),3),"")</f>
        <v>-</v>
      </c>
      <c r="H25" s="64"/>
      <c r="I25" s="175"/>
      <c r="J25" s="178"/>
      <c r="K25" s="181"/>
      <c r="L25" s="124"/>
      <c r="M25" s="166"/>
      <c r="N25" s="166" t="str">
        <f t="shared" ref="N25" si="7">IF(L20="","",IF(L20="X","X",IF($E$2&lt;L20,"X
未達首次列計年度",IF($E$2&gt;M20,"X
已過審核範圍","V"))))</f>
        <v/>
      </c>
      <c r="O25" s="168"/>
      <c r="P25" s="155"/>
      <c r="Q25" s="158"/>
    </row>
    <row r="26" spans="2:17" ht="4.2" customHeight="1" thickTop="1" thickBot="1">
      <c r="B26" s="65"/>
      <c r="C26" s="66"/>
      <c r="D26" s="66"/>
      <c r="E26" s="66"/>
      <c r="F26" s="65"/>
      <c r="G26" s="67"/>
      <c r="H26" s="66"/>
      <c r="I26" s="68"/>
      <c r="J26" s="66"/>
      <c r="K26" s="66"/>
      <c r="L26" s="66"/>
      <c r="M26" s="66"/>
      <c r="N26" s="66"/>
      <c r="O26" s="68"/>
      <c r="P26" s="70"/>
      <c r="Q26" s="71"/>
    </row>
    <row r="27" spans="2:17" ht="21" customHeight="1" thickTop="1" thickBot="1">
      <c r="B27" s="139" t="s">
        <v>40</v>
      </c>
      <c r="C27" s="122">
        <v>2</v>
      </c>
      <c r="D27" s="128">
        <v>113</v>
      </c>
      <c r="E27" s="128" t="s">
        <v>160</v>
      </c>
      <c r="F27" s="131" t="str">
        <f>_xlfn.IFNA(VLOOKUP(E27,對照用!$B:$C,2,0)," ")</f>
        <v>獲教育部補助
教學相關專案
並擔任計畫主持人
Granted MOE teaching project subsidy and served as principal investigator for the project</v>
      </c>
      <c r="G27" s="72" t="str" cm="1">
        <f t="array" ref="G27">IFERROR(INDEX(對照用!$B$1:$D$103,SMALL(IF(對照用!$B$1:$B$103=E27,ROW($C$1:$C$103),"X"),MOD(ROW()+1,7)+1),3),"")</f>
        <v>1.計畫名稱 Project Title:</v>
      </c>
      <c r="H27" s="73" t="s">
        <v>210</v>
      </c>
      <c r="I27" s="172"/>
      <c r="J27" s="176"/>
      <c r="K27" s="179"/>
      <c r="L27" s="122"/>
      <c r="M27" s="165" t="str">
        <f t="shared" ref="M27" si="8">IF(L27="X","X",IF(L27&lt;&gt;0,L27+9,""))</f>
        <v/>
      </c>
      <c r="N27" s="165" t="str">
        <f t="shared" ref="N27" si="9">IF(L27="","",IF(L27="X","X",IF($E$2&lt;L27,"X
未達首次列計年度",IF($E$2&gt;M27,"X
已過審核範圍","V"))))</f>
        <v/>
      </c>
      <c r="O27" s="167"/>
      <c r="P27" s="154" t="str">
        <f>IF(N27="X
未達首次列計年度",0,IF(N27="X
已過審核範圍",0,IF(N27="X",0,IF(N27="","",IF(O27&lt;&gt;"",O27,I27)))))</f>
        <v/>
      </c>
      <c r="Q27" s="157"/>
    </row>
    <row r="28" spans="2:17" ht="21" customHeight="1" thickTop="1" thickBot="1">
      <c r="B28" s="140"/>
      <c r="C28" s="123"/>
      <c r="D28" s="129"/>
      <c r="E28" s="129"/>
      <c r="F28" s="132"/>
      <c r="G28" s="74" t="str" cm="1">
        <f t="array" ref="G28">IFERROR(INDEX(對照用!$B$1:$D$103,SMALL(IF(對照用!$B$1:$B$103=E27,ROW($C$1:$C$103),"X"),MOD(ROW()+1,7)+1),3),"")</f>
        <v>2.執行起迄 Implementation Period:</v>
      </c>
      <c r="H28" s="73" t="s">
        <v>52</v>
      </c>
      <c r="I28" s="173"/>
      <c r="J28" s="177"/>
      <c r="K28" s="180"/>
      <c r="L28" s="123"/>
      <c r="M28" s="146"/>
      <c r="N28" s="146" t="str">
        <f t="shared" ref="N28" si="10">IF(L27="","",IF(L27="X","X",IF($E$2&lt;L27,"X
未達首次列計年度",IF($E$2&gt;M27,"X
已過審核範圍","V"))))</f>
        <v/>
      </c>
      <c r="O28" s="149"/>
      <c r="P28" s="112"/>
      <c r="Q28" s="157"/>
    </row>
    <row r="29" spans="2:17" ht="21" customHeight="1" thickTop="1" thickBot="1">
      <c r="B29" s="140"/>
      <c r="C29" s="123"/>
      <c r="D29" s="129"/>
      <c r="E29" s="129"/>
      <c r="F29" s="132"/>
      <c r="G29" s="74" t="str" cm="1">
        <f t="array" ref="G29">IFERROR(INDEX(對照用!$B$1:$D$103,SMALL(IF(對照用!$B$1:$B$103=E27,ROW($C$1:$C$103),"X"),MOD(ROW()+1,7)+1),3),"")</f>
        <v>3.所有主持人 All Principal Investigators:</v>
      </c>
      <c r="H29" s="73" t="s">
        <v>23</v>
      </c>
      <c r="I29" s="173"/>
      <c r="J29" s="177"/>
      <c r="K29" s="180"/>
      <c r="L29" s="123"/>
      <c r="M29" s="146"/>
      <c r="N29" s="146" t="str">
        <f t="shared" ref="N29" si="11">IF(L27="","",IF(L27="X","X",IF($E$2&lt;L27,"X
未達首次列計年度",IF($E$2&gt;M27,"X
已過審核範圍","V"))))</f>
        <v/>
      </c>
      <c r="O29" s="149"/>
      <c r="P29" s="112"/>
      <c r="Q29" s="157"/>
    </row>
    <row r="30" spans="2:17" ht="21" customHeight="1" thickTop="1">
      <c r="B30" s="140"/>
      <c r="C30" s="123"/>
      <c r="D30" s="129"/>
      <c r="E30" s="129"/>
      <c r="F30" s="132"/>
      <c r="G30" s="45" t="str" cm="1">
        <f t="array" ref="G30">IFERROR(INDEX(對照用!$B$1:$D$103,SMALL(IF(對照用!$B$1:$B$103=E27,ROW($C$1:$C$103),"X"),MOD(ROW()+1,7)+1),3),"")</f>
        <v>-</v>
      </c>
      <c r="H30" s="75"/>
      <c r="I30" s="174"/>
      <c r="J30" s="177"/>
      <c r="K30" s="180"/>
      <c r="L30" s="123"/>
      <c r="M30" s="146"/>
      <c r="N30" s="146" t="str">
        <f t="shared" ref="N30" si="12">IF(L27="","",IF(L27="X","X",IF($E$2&lt;L27,"X
未達首次列計年度",IF($E$2&gt;M27,"X
已過審核範圍","V"))))</f>
        <v/>
      </c>
      <c r="O30" s="149"/>
      <c r="P30" s="112"/>
      <c r="Q30" s="157"/>
    </row>
    <row r="31" spans="2:17" ht="21" customHeight="1">
      <c r="B31" s="140"/>
      <c r="C31" s="123"/>
      <c r="D31" s="129"/>
      <c r="E31" s="129"/>
      <c r="F31" s="132"/>
      <c r="G31" s="45" t="str" cm="1">
        <f t="array" ref="G31">IFERROR(INDEX(對照用!$B$1:$D$103,SMALL(IF(對照用!$B$1:$B$103=E27,ROW($C$1:$C$103),"X"),MOD(ROW()+1,7)+1),3),"")</f>
        <v>-</v>
      </c>
      <c r="H31" s="62"/>
      <c r="I31" s="174"/>
      <c r="J31" s="177"/>
      <c r="K31" s="180"/>
      <c r="L31" s="123"/>
      <c r="M31" s="146"/>
      <c r="N31" s="146" t="str">
        <f t="shared" ref="N31" si="13">IF(L27="","",IF(L27="X","X",IF($E$2&lt;L27,"X
未達首次列計年度",IF($E$2&gt;M27,"X
已過審核範圍","V"))))</f>
        <v/>
      </c>
      <c r="O31" s="149"/>
      <c r="P31" s="112"/>
      <c r="Q31" s="157"/>
    </row>
    <row r="32" spans="2:17" ht="21" customHeight="1" thickBot="1">
      <c r="B32" s="141"/>
      <c r="C32" s="124"/>
      <c r="D32" s="130"/>
      <c r="E32" s="130"/>
      <c r="F32" s="133"/>
      <c r="G32" s="63" t="str" cm="1">
        <f t="array" ref="G32">IFERROR(INDEX(對照用!$B$1:$D$103,SMALL(IF(對照用!$B$1:$B$103=E27,ROW($C$1:$C$103),"X"),MOD(ROW()+1,7)+1),3),"")</f>
        <v>-</v>
      </c>
      <c r="H32" s="64"/>
      <c r="I32" s="175"/>
      <c r="J32" s="178"/>
      <c r="K32" s="181"/>
      <c r="L32" s="124"/>
      <c r="M32" s="166"/>
      <c r="N32" s="166" t="str">
        <f t="shared" ref="N32" si="14">IF(L27="","",IF(L27="X","X",IF($E$2&lt;L27,"X
未達首次列計年度",IF($E$2&gt;M27,"X
已過審核範圍","V"))))</f>
        <v/>
      </c>
      <c r="O32" s="168"/>
      <c r="P32" s="155"/>
      <c r="Q32" s="158"/>
    </row>
    <row r="33" spans="2:17" ht="4.2" customHeight="1" thickTop="1" thickBot="1">
      <c r="B33" s="65"/>
      <c r="C33" s="66"/>
      <c r="D33" s="66"/>
      <c r="E33" s="66"/>
      <c r="F33" s="65"/>
      <c r="G33" s="67"/>
      <c r="H33" s="66"/>
      <c r="I33" s="68"/>
      <c r="J33" s="66"/>
      <c r="K33" s="66"/>
      <c r="L33" s="66"/>
      <c r="M33" s="66"/>
      <c r="N33" s="66"/>
      <c r="O33" s="68"/>
      <c r="P33" s="69"/>
      <c r="Q33" s="66"/>
    </row>
    <row r="34" spans="2:17" ht="20.399999999999999" customHeight="1" thickTop="1">
      <c r="B34" s="139" t="s">
        <v>41</v>
      </c>
      <c r="C34" s="122">
        <v>2</v>
      </c>
      <c r="D34" s="128">
        <v>113</v>
      </c>
      <c r="E34" s="128" t="s">
        <v>160</v>
      </c>
      <c r="F34" s="131" t="str">
        <f>_xlfn.IFNA(VLOOKUP(E34,對照用!$B:$C,2,0)," ")</f>
        <v>獲教育部補助
教學相關專案
並擔任計畫主持人
Granted MOE teaching project subsidy and served as principal investigator for the project</v>
      </c>
      <c r="G34" s="60" t="str" cm="1">
        <f t="array" ref="G34">IFERROR(INDEX(對照用!$B$1:$D$103,SMALL(IF(對照用!$B$1:$B$103=E34,ROW($C$1:$C$103),"X"),MOD(ROW()+1,7)+1),3),"")</f>
        <v>1.計畫名稱 Project Title:</v>
      </c>
      <c r="H34" s="76" t="s">
        <v>210</v>
      </c>
      <c r="I34" s="169">
        <v>1</v>
      </c>
      <c r="J34" s="159" t="s">
        <v>14</v>
      </c>
      <c r="K34" s="159"/>
      <c r="L34" s="162"/>
      <c r="M34" s="165" t="str">
        <f t="shared" ref="M34" si="15">IF(L34="X","X",IF(L34&lt;&gt;0,L34+9,""))</f>
        <v/>
      </c>
      <c r="N34" s="165" t="str">
        <f t="shared" ref="N34" si="16">IF(L34="","",IF(L34="X","X",IF($E$2&lt;L34,"X
未達首次列計年度",IF($E$2&gt;M34,"X
已過審核範圍","V"))))</f>
        <v/>
      </c>
      <c r="O34" s="167"/>
      <c r="P34" s="154" t="str">
        <f>IF(N34="X
未達首次列計年度",0,IF(N34="X
已過審核範圍",0,IF(N34="X",0,IF(N34="","",IF(O34&lt;&gt;"",O34,I34)))))</f>
        <v/>
      </c>
      <c r="Q34" s="156"/>
    </row>
    <row r="35" spans="2:17" ht="20.399999999999999" customHeight="1">
      <c r="B35" s="140"/>
      <c r="C35" s="123"/>
      <c r="D35" s="129"/>
      <c r="E35" s="129"/>
      <c r="F35" s="132"/>
      <c r="G35" s="45" t="str" cm="1">
        <f t="array" ref="G35">IFERROR(INDEX(對照用!$B$1:$D$103,SMALL(IF(對照用!$B$1:$B$103=E34,ROW($C$1:$C$103),"X"),MOD(ROW()+1,7)+1),3),"")</f>
        <v>2.執行起迄 Implementation Period:</v>
      </c>
      <c r="H35" s="77" t="s">
        <v>52</v>
      </c>
      <c r="I35" s="170"/>
      <c r="J35" s="160"/>
      <c r="K35" s="160"/>
      <c r="L35" s="163"/>
      <c r="M35" s="146"/>
      <c r="N35" s="146" t="str">
        <f t="shared" ref="N35" si="17">IF(L34="","",IF(L34="X","X",IF($E$2&lt;L34,"X
未達首次列計年度",IF($E$2&gt;M34,"X
已過審核範圍","V"))))</f>
        <v/>
      </c>
      <c r="O35" s="149"/>
      <c r="P35" s="112"/>
      <c r="Q35" s="157"/>
    </row>
    <row r="36" spans="2:17" ht="20.399999999999999" customHeight="1">
      <c r="B36" s="140"/>
      <c r="C36" s="123"/>
      <c r="D36" s="129"/>
      <c r="E36" s="129"/>
      <c r="F36" s="132"/>
      <c r="G36" s="45" t="str" cm="1">
        <f t="array" ref="G36">IFERROR(INDEX(對照用!$B$1:$D$103,SMALL(IF(對照用!$B$1:$B$103=E34,ROW($C$1:$C$103),"X"),MOD(ROW()+1,7)+1),3),"")</f>
        <v>3.所有主持人 All Principal Investigators:</v>
      </c>
      <c r="H36" s="77" t="s">
        <v>23</v>
      </c>
      <c r="I36" s="170"/>
      <c r="J36" s="160"/>
      <c r="K36" s="160"/>
      <c r="L36" s="163"/>
      <c r="M36" s="146"/>
      <c r="N36" s="146" t="str">
        <f t="shared" ref="N36" si="18">IF(L34="","",IF(L34="X","X",IF($E$2&lt;L34,"X
未達首次列計年度",IF($E$2&gt;M34,"X
已過審核範圍","V"))))</f>
        <v/>
      </c>
      <c r="O36" s="149"/>
      <c r="P36" s="112"/>
      <c r="Q36" s="157"/>
    </row>
    <row r="37" spans="2:17" ht="20.399999999999999" customHeight="1">
      <c r="B37" s="140"/>
      <c r="C37" s="123"/>
      <c r="D37" s="129"/>
      <c r="E37" s="129"/>
      <c r="F37" s="132"/>
      <c r="G37" s="45" t="str" cm="1">
        <f t="array" ref="G37">IFERROR(INDEX(對照用!$B$1:$D$103,SMALL(IF(對照用!$B$1:$B$103=E34,ROW($C$1:$C$103),"X"),MOD(ROW()+1,7)+1),3),"")</f>
        <v>-</v>
      </c>
      <c r="H37" s="78"/>
      <c r="I37" s="170"/>
      <c r="J37" s="160"/>
      <c r="K37" s="160"/>
      <c r="L37" s="163"/>
      <c r="M37" s="146"/>
      <c r="N37" s="146" t="str">
        <f t="shared" ref="N37" si="19">IF(L34="","",IF(L34="X","X",IF($E$2&lt;L34,"X
未達首次列計年度",IF($E$2&gt;M34,"X
已過審核範圍","V"))))</f>
        <v/>
      </c>
      <c r="O37" s="149"/>
      <c r="P37" s="112"/>
      <c r="Q37" s="157"/>
    </row>
    <row r="38" spans="2:17" ht="20.399999999999999" customHeight="1">
      <c r="B38" s="140"/>
      <c r="C38" s="123"/>
      <c r="D38" s="129"/>
      <c r="E38" s="129"/>
      <c r="F38" s="132"/>
      <c r="G38" s="45" t="str" cm="1">
        <f t="array" ref="G38">IFERROR(INDEX(對照用!$B$1:$D$103,SMALL(IF(對照用!$B$1:$B$103=E34,ROW($C$1:$C$103),"X"),MOD(ROW()+1,7)+1),3),"")</f>
        <v>-</v>
      </c>
      <c r="H38" s="78"/>
      <c r="I38" s="170"/>
      <c r="J38" s="160"/>
      <c r="K38" s="160"/>
      <c r="L38" s="163"/>
      <c r="M38" s="146"/>
      <c r="N38" s="146" t="str">
        <f t="shared" ref="N38" si="20">IF(L34="","",IF(L34="X","X",IF($E$2&lt;L34,"X
未達首次列計年度",IF($E$2&gt;M34,"X
已過審核範圍","V"))))</f>
        <v/>
      </c>
      <c r="O38" s="149"/>
      <c r="P38" s="112"/>
      <c r="Q38" s="157"/>
    </row>
    <row r="39" spans="2:17" ht="20.399999999999999" customHeight="1" thickBot="1">
      <c r="B39" s="141"/>
      <c r="C39" s="124"/>
      <c r="D39" s="130"/>
      <c r="E39" s="130"/>
      <c r="F39" s="133"/>
      <c r="G39" s="63" t="str" cm="1">
        <f t="array" ref="G39">IFERROR(INDEX(對照用!$B$1:$D$103,SMALL(IF(對照用!$B$1:$B$103=E34,ROW($C$1:$C$103),"X"),MOD(ROW()+1,7)+1),3),"")</f>
        <v>-</v>
      </c>
      <c r="H39" s="79"/>
      <c r="I39" s="171"/>
      <c r="J39" s="161"/>
      <c r="K39" s="161"/>
      <c r="L39" s="164"/>
      <c r="M39" s="166"/>
      <c r="N39" s="166" t="str">
        <f t="shared" ref="N39" si="21">IF(L34="","",IF(L34="X","X",IF($E$2&lt;L34,"X
未達首次列計年度",IF($E$2&gt;M34,"X
已過審核範圍","V"))))</f>
        <v/>
      </c>
      <c r="O39" s="168"/>
      <c r="P39" s="155"/>
      <c r="Q39" s="158"/>
    </row>
    <row r="40" spans="2:17" ht="4.2" customHeight="1" thickTop="1" thickBot="1">
      <c r="B40" s="65"/>
      <c r="C40" s="66"/>
      <c r="D40" s="66"/>
      <c r="E40" s="66"/>
      <c r="F40" s="65"/>
      <c r="G40" s="67"/>
      <c r="H40" s="66"/>
      <c r="I40" s="68"/>
      <c r="J40" s="66"/>
      <c r="K40" s="66"/>
      <c r="L40" s="66"/>
      <c r="M40" s="66"/>
      <c r="N40" s="66"/>
      <c r="O40" s="68"/>
      <c r="P40" s="80"/>
      <c r="Q40" s="66"/>
    </row>
    <row r="41" spans="2:17" ht="31.2" customHeight="1" thickTop="1">
      <c r="B41" s="117" t="s">
        <v>204</v>
      </c>
      <c r="C41" s="122">
        <v>2</v>
      </c>
      <c r="D41" s="128">
        <v>113</v>
      </c>
      <c r="E41" s="128" t="s">
        <v>160</v>
      </c>
      <c r="F41" s="131" t="str">
        <f>_xlfn.IFNA(VLOOKUP(E41,對照用!$B:$C,2,0)," ")</f>
        <v>獲教育部補助
教學相關專案
並擔任計畫主持人
Granted MOE teaching project subsidy and served as principal investigator for the project</v>
      </c>
      <c r="G41" s="60" t="str" cm="1">
        <f t="array" ref="G41">IFERROR(INDEX(對照用!$B$1:$D$103,SMALL(IF(對照用!$B$1:$B$103=E41,ROW($C$1:$C$103),"X"),MOD(ROW()+1,7)+1),3),"")</f>
        <v>1.計畫名稱 Project Title:</v>
      </c>
      <c r="H41" s="81" t="s">
        <v>22</v>
      </c>
      <c r="I41" s="134">
        <v>1</v>
      </c>
      <c r="J41" s="128" t="s">
        <v>14</v>
      </c>
      <c r="K41" s="151"/>
      <c r="L41" s="142">
        <v>113</v>
      </c>
      <c r="M41" s="145">
        <f t="shared" ref="M41" si="22">IF(L41="X","X",IF(L41&lt;&gt;0,L41+9,""))</f>
        <v>122</v>
      </c>
      <c r="N41" s="145" t="str">
        <f>IF(L41="","",IF(L41="X","X",IF($E$2&lt;L41,"X
未達首次列計年度",IF($E$2&gt;M41,"X
已過審核範圍","V"))))</f>
        <v>V</v>
      </c>
      <c r="O41" s="148"/>
      <c r="P41" s="111">
        <f>IF(N41="X
未達首次列計年度",0,IF(N41="X
已過審核範圍",0,IF(N41="X",0,IF(N41="","",IF(O41&lt;&gt;"",O41,I41)))))</f>
        <v>1</v>
      </c>
      <c r="Q41" s="114"/>
    </row>
    <row r="42" spans="2:17" ht="31.2" customHeight="1">
      <c r="B42" s="118"/>
      <c r="C42" s="123"/>
      <c r="D42" s="129"/>
      <c r="E42" s="129"/>
      <c r="F42" s="132"/>
      <c r="G42" s="45" t="str" cm="1">
        <f t="array" ref="G42">IFERROR(INDEX(對照用!$B$1:$D$103,SMALL(IF(對照用!$B$1:$B$103=E41,ROW($C$1:$C$103),"X"),MOD(ROW()+1,7)+1),3),"")</f>
        <v>2.執行起迄 Implementation Period:</v>
      </c>
      <c r="H42" s="82" t="s">
        <v>24</v>
      </c>
      <c r="I42" s="135"/>
      <c r="J42" s="129"/>
      <c r="K42" s="152"/>
      <c r="L42" s="143"/>
      <c r="M42" s="146"/>
      <c r="N42" s="146" t="str">
        <f t="shared" ref="N42" si="23">IF(L41="","",IF(L41="X","X",IF($E$2&lt;L41,"X
未達首次列計年度",IF($E$2&gt;M41,"X
已過審核範圍","V"))))</f>
        <v>V</v>
      </c>
      <c r="O42" s="149"/>
      <c r="P42" s="112"/>
      <c r="Q42" s="115"/>
    </row>
    <row r="43" spans="2:17" ht="31.2" customHeight="1">
      <c r="B43" s="118"/>
      <c r="C43" s="123"/>
      <c r="D43" s="129"/>
      <c r="E43" s="129"/>
      <c r="F43" s="132"/>
      <c r="G43" s="45" t="str" cm="1">
        <f t="array" ref="G43">IFERROR(INDEX(對照用!$B$1:$D$103,SMALL(IF(對照用!$B$1:$B$103=E41,ROW($C$1:$C$103),"X"),MOD(ROW()+1,7)+1),3),"")</f>
        <v>3.所有主持人 All Principal Investigators:</v>
      </c>
      <c r="H43" s="82" t="s">
        <v>23</v>
      </c>
      <c r="I43" s="135"/>
      <c r="J43" s="129"/>
      <c r="K43" s="152"/>
      <c r="L43" s="143"/>
      <c r="M43" s="146"/>
      <c r="N43" s="146" t="str">
        <f t="shared" ref="N43" si="24">IF(L41="","",IF(L41="X","X",IF($E$2&lt;L41,"X
未達首次列計年度",IF($E$2&gt;M41,"X
已過審核範圍","V"))))</f>
        <v>V</v>
      </c>
      <c r="O43" s="149"/>
      <c r="P43" s="112"/>
      <c r="Q43" s="115"/>
    </row>
    <row r="44" spans="2:17" ht="31.2" customHeight="1">
      <c r="B44" s="118"/>
      <c r="C44" s="123"/>
      <c r="D44" s="129"/>
      <c r="E44" s="129"/>
      <c r="F44" s="132"/>
      <c r="G44" s="45" t="str" cm="1">
        <f t="array" ref="G44">IFERROR(INDEX(對照用!$B$1:$D$103,SMALL(IF(對照用!$B$1:$B$103=E41,ROW($C$1:$C$103),"X"),MOD(ROW()+1,7)+1),3),"")</f>
        <v>-</v>
      </c>
      <c r="H44" s="62"/>
      <c r="I44" s="135"/>
      <c r="J44" s="129"/>
      <c r="K44" s="152"/>
      <c r="L44" s="143"/>
      <c r="M44" s="146"/>
      <c r="N44" s="146" t="str">
        <f t="shared" ref="N44" si="25">IF(L41="","",IF(L41="X","X",IF($E$2&lt;L41,"X
未達首次列計年度",IF($E$2&gt;M41,"X
已過審核範圍","V"))))</f>
        <v>V</v>
      </c>
      <c r="O44" s="149"/>
      <c r="P44" s="112"/>
      <c r="Q44" s="115"/>
    </row>
    <row r="45" spans="2:17" ht="31.2" customHeight="1">
      <c r="B45" s="118"/>
      <c r="C45" s="123"/>
      <c r="D45" s="129"/>
      <c r="E45" s="129"/>
      <c r="F45" s="132"/>
      <c r="G45" s="45" t="str" cm="1">
        <f t="array" ref="G45">IFERROR(INDEX(對照用!$B$1:$D$103,SMALL(IF(對照用!$B$1:$B$103=E41,ROW($C$1:$C$103),"X"),MOD(ROW()+1,7)+1),3),"")</f>
        <v>-</v>
      </c>
      <c r="H45" s="62"/>
      <c r="I45" s="135"/>
      <c r="J45" s="129"/>
      <c r="K45" s="152"/>
      <c r="L45" s="143"/>
      <c r="M45" s="146"/>
      <c r="N45" s="146" t="str">
        <f t="shared" ref="N45" si="26">IF(L41="","",IF(L41="X","X",IF($E$2&lt;L41,"X
未達首次列計年度",IF($E$2&gt;M41,"X
已過審核範圍","V"))))</f>
        <v>V</v>
      </c>
      <c r="O45" s="149"/>
      <c r="P45" s="112"/>
      <c r="Q45" s="115"/>
    </row>
    <row r="46" spans="2:17" ht="31.2" customHeight="1" thickBot="1">
      <c r="B46" s="119"/>
      <c r="C46" s="124"/>
      <c r="D46" s="130"/>
      <c r="E46" s="130"/>
      <c r="F46" s="133"/>
      <c r="G46" s="63" t="str" cm="1">
        <f t="array" ref="G46">IFERROR(INDEX(對照用!$B$1:$D$103,SMALL(IF(對照用!$B$1:$B$103=E41,ROW($C$1:$C$103),"X"),MOD(ROW()+1,7)+1),3),"")</f>
        <v>-</v>
      </c>
      <c r="H46" s="64"/>
      <c r="I46" s="136"/>
      <c r="J46" s="130"/>
      <c r="K46" s="153"/>
      <c r="L46" s="144"/>
      <c r="M46" s="147"/>
      <c r="N46" s="147" t="str">
        <f t="shared" ref="N46" si="27">IF(L41="","",IF(L41="X","X",IF($E$2&lt;L41,"X
未達首次列計年度",IF($E$2&gt;M41,"X
已過審核範圍","V"))))</f>
        <v>V</v>
      </c>
      <c r="O46" s="150"/>
      <c r="P46" s="113"/>
      <c r="Q46" s="116"/>
    </row>
    <row r="47" spans="2:17" ht="4.2" customHeight="1" thickTop="1" thickBot="1">
      <c r="B47" s="65"/>
      <c r="C47" s="66"/>
      <c r="D47" s="66"/>
      <c r="E47" s="66"/>
      <c r="F47" s="65"/>
      <c r="G47" s="67"/>
      <c r="H47" s="66"/>
      <c r="I47" s="68"/>
      <c r="J47" s="66"/>
      <c r="K47" s="66"/>
      <c r="L47" s="66"/>
      <c r="M47" s="66"/>
      <c r="N47" s="66"/>
      <c r="O47" s="68"/>
      <c r="P47" s="86"/>
      <c r="Q47" s="66"/>
    </row>
    <row r="48" spans="2:17" ht="13.95" customHeight="1" thickTop="1">
      <c r="B48" s="117"/>
      <c r="C48" s="122"/>
      <c r="D48" s="125"/>
      <c r="E48" s="128"/>
      <c r="F48" s="131" t="str">
        <f>_xlfn.IFNA(VLOOKUP(E48,對照用!$B:$C,2,0)," ")</f>
        <v xml:space="preserve"> </v>
      </c>
      <c r="G48" s="60" t="str" cm="1">
        <f t="array" ref="G48">IFERROR(INDEX(對照用!$B$1:$D$103,SMALL(IF(對照用!$B$1:$B$103=E48,ROW($C$1:$C$103),"X"),MOD(ROW()+1,7)+1),3),"")</f>
        <v/>
      </c>
      <c r="H48" s="81"/>
      <c r="I48" s="134"/>
      <c r="J48" s="128"/>
      <c r="K48" s="151"/>
      <c r="L48" s="142"/>
      <c r="M48" s="145"/>
      <c r="N48" s="145"/>
      <c r="O48" s="148"/>
      <c r="P48" s="111"/>
      <c r="Q48" s="114"/>
    </row>
    <row r="49" spans="2:17" ht="13.95" customHeight="1">
      <c r="B49" s="118"/>
      <c r="C49" s="123"/>
      <c r="D49" s="126"/>
      <c r="E49" s="129"/>
      <c r="F49" s="132"/>
      <c r="G49" s="45" t="str" cm="1">
        <f t="array" ref="G49">IFERROR(INDEX(對照用!$B$1:$D$103,SMALL(IF(對照用!$B$1:$B$103=E48,ROW($C$1:$C$103),"X"),MOD(ROW()+1,7)+1),3),"")</f>
        <v/>
      </c>
      <c r="H49" s="82"/>
      <c r="I49" s="135"/>
      <c r="J49" s="129"/>
      <c r="K49" s="152"/>
      <c r="L49" s="143"/>
      <c r="M49" s="146"/>
      <c r="N49" s="146"/>
      <c r="O49" s="149"/>
      <c r="P49" s="112"/>
      <c r="Q49" s="115"/>
    </row>
    <row r="50" spans="2:17" ht="13.95" customHeight="1">
      <c r="B50" s="118"/>
      <c r="C50" s="123"/>
      <c r="D50" s="126"/>
      <c r="E50" s="129"/>
      <c r="F50" s="132"/>
      <c r="G50" s="45" t="str" cm="1">
        <f t="array" ref="G50">IFERROR(INDEX(對照用!$B$1:$D$103,SMALL(IF(對照用!$B$1:$B$103=E48,ROW($C$1:$C$103),"X"),MOD(ROW()+1,7)+1),3),"")</f>
        <v/>
      </c>
      <c r="H50" s="82"/>
      <c r="I50" s="135"/>
      <c r="J50" s="129"/>
      <c r="K50" s="152"/>
      <c r="L50" s="143"/>
      <c r="M50" s="146"/>
      <c r="N50" s="146"/>
      <c r="O50" s="149"/>
      <c r="P50" s="112"/>
      <c r="Q50" s="115"/>
    </row>
    <row r="51" spans="2:17" ht="13.95" customHeight="1">
      <c r="B51" s="118"/>
      <c r="C51" s="123"/>
      <c r="D51" s="126"/>
      <c r="E51" s="129"/>
      <c r="F51" s="132"/>
      <c r="G51" s="45" t="str" cm="1">
        <f t="array" ref="G51">IFERROR(INDEX(對照用!$B$1:$D$103,SMALL(IF(對照用!$B$1:$B$103=E48,ROW($C$1:$C$103),"X"),MOD(ROW()+1,7)+1),3),"")</f>
        <v/>
      </c>
      <c r="H51" s="62"/>
      <c r="I51" s="135"/>
      <c r="J51" s="129"/>
      <c r="K51" s="152"/>
      <c r="L51" s="143"/>
      <c r="M51" s="146"/>
      <c r="N51" s="146"/>
      <c r="O51" s="149"/>
      <c r="P51" s="112"/>
      <c r="Q51" s="115"/>
    </row>
    <row r="52" spans="2:17" ht="13.95" customHeight="1">
      <c r="B52" s="118"/>
      <c r="C52" s="123"/>
      <c r="D52" s="126"/>
      <c r="E52" s="129"/>
      <c r="F52" s="132"/>
      <c r="G52" s="45" t="str" cm="1">
        <f t="array" ref="G52">IFERROR(INDEX(對照用!$B$1:$D$103,SMALL(IF(對照用!$B$1:$B$103=E48,ROW($C$1:$C$103),"X"),MOD(ROW()+1,7)+1),3),"")</f>
        <v/>
      </c>
      <c r="H52" s="62"/>
      <c r="I52" s="135"/>
      <c r="J52" s="129"/>
      <c r="K52" s="152"/>
      <c r="L52" s="143"/>
      <c r="M52" s="146"/>
      <c r="N52" s="146"/>
      <c r="O52" s="149"/>
      <c r="P52" s="112"/>
      <c r="Q52" s="115"/>
    </row>
    <row r="53" spans="2:17" ht="13.95" customHeight="1" thickBot="1">
      <c r="B53" s="119"/>
      <c r="C53" s="124"/>
      <c r="D53" s="127"/>
      <c r="E53" s="130"/>
      <c r="F53" s="133"/>
      <c r="G53" s="63" t="str" cm="1">
        <f t="array" ref="G53">IFERROR(INDEX(對照用!$B$1:$D$103,SMALL(IF(對照用!$B$1:$B$103=E48,ROW($C$1:$C$103),"X"),MOD(ROW()+1,7)+1),3),"")</f>
        <v/>
      </c>
      <c r="H53" s="64"/>
      <c r="I53" s="136"/>
      <c r="J53" s="130"/>
      <c r="K53" s="153"/>
      <c r="L53" s="144"/>
      <c r="M53" s="147"/>
      <c r="N53" s="147"/>
      <c r="O53" s="150"/>
      <c r="P53" s="113"/>
      <c r="Q53" s="116"/>
    </row>
    <row r="54" spans="2:17" ht="13.95" customHeight="1" thickTop="1"/>
  </sheetData>
  <sheetProtection algorithmName="SHA-512" hashValue="rdQsc+XMkFaySbgYZ494QCwSM8SfT6+94dBwniW+ijq2vgslgfGMD7t7dTuYwmznWwGUIBd/2Phf8UDagstZ9w==" saltValue="1Tfwo55CNTnP8Q3Zv/cuBQ==" spinCount="100000" sheet="1" objects="1" scenarios="1" selectLockedCells="1"/>
  <mergeCells count="106">
    <mergeCell ref="C2:D2"/>
    <mergeCell ref="I2:J2"/>
    <mergeCell ref="O2:Q2"/>
    <mergeCell ref="C4:K4"/>
    <mergeCell ref="L4:Q4"/>
    <mergeCell ref="G5:H5"/>
    <mergeCell ref="C13:C18"/>
    <mergeCell ref="D13:D18"/>
    <mergeCell ref="E13:E18"/>
    <mergeCell ref="F13:F18"/>
    <mergeCell ref="I13:I18"/>
    <mergeCell ref="J13:J18"/>
    <mergeCell ref="K13:K18"/>
    <mergeCell ref="J6:J11"/>
    <mergeCell ref="K6:K11"/>
    <mergeCell ref="C6:C11"/>
    <mergeCell ref="D6:D11"/>
    <mergeCell ref="E6:E11"/>
    <mergeCell ref="F6:F11"/>
    <mergeCell ref="I6:I11"/>
    <mergeCell ref="F20:F25"/>
    <mergeCell ref="I20:I25"/>
    <mergeCell ref="L13:L18"/>
    <mergeCell ref="M13:M18"/>
    <mergeCell ref="N13:N18"/>
    <mergeCell ref="O13:O18"/>
    <mergeCell ref="P13:P18"/>
    <mergeCell ref="Q13:Q18"/>
    <mergeCell ref="P6:P11"/>
    <mergeCell ref="Q6:Q11"/>
    <mergeCell ref="L6:L11"/>
    <mergeCell ref="M6:M11"/>
    <mergeCell ref="N6:N11"/>
    <mergeCell ref="O6:O11"/>
    <mergeCell ref="L27:L32"/>
    <mergeCell ref="M27:M32"/>
    <mergeCell ref="N27:N32"/>
    <mergeCell ref="O27:O32"/>
    <mergeCell ref="P27:P32"/>
    <mergeCell ref="Q27:Q32"/>
    <mergeCell ref="P20:P25"/>
    <mergeCell ref="Q20:Q25"/>
    <mergeCell ref="C27:C32"/>
    <mergeCell ref="D27:D32"/>
    <mergeCell ref="E27:E32"/>
    <mergeCell ref="F27:F32"/>
    <mergeCell ref="I27:I32"/>
    <mergeCell ref="J27:J32"/>
    <mergeCell ref="K27:K32"/>
    <mergeCell ref="J20:J25"/>
    <mergeCell ref="K20:K25"/>
    <mergeCell ref="L20:L25"/>
    <mergeCell ref="M20:M25"/>
    <mergeCell ref="N20:N25"/>
    <mergeCell ref="O20:O25"/>
    <mergeCell ref="C20:C25"/>
    <mergeCell ref="D20:D25"/>
    <mergeCell ref="E20:E25"/>
    <mergeCell ref="N41:N46"/>
    <mergeCell ref="O41:O46"/>
    <mergeCell ref="P41:P46"/>
    <mergeCell ref="Q41:Q46"/>
    <mergeCell ref="P34:P39"/>
    <mergeCell ref="Q34:Q39"/>
    <mergeCell ref="C41:C46"/>
    <mergeCell ref="D41:D46"/>
    <mergeCell ref="E41:E46"/>
    <mergeCell ref="F41:F46"/>
    <mergeCell ref="I41:I46"/>
    <mergeCell ref="J41:J46"/>
    <mergeCell ref="K41:K46"/>
    <mergeCell ref="J34:J39"/>
    <mergeCell ref="K34:K39"/>
    <mergeCell ref="L34:L39"/>
    <mergeCell ref="M34:M39"/>
    <mergeCell ref="N34:N39"/>
    <mergeCell ref="O34:O39"/>
    <mergeCell ref="C34:C39"/>
    <mergeCell ref="D34:D39"/>
    <mergeCell ref="E34:E39"/>
    <mergeCell ref="F34:F39"/>
    <mergeCell ref="I34:I39"/>
    <mergeCell ref="P48:P53"/>
    <mergeCell ref="Q48:Q53"/>
    <mergeCell ref="B41:B46"/>
    <mergeCell ref="S2:T5"/>
    <mergeCell ref="B48:B53"/>
    <mergeCell ref="C48:C53"/>
    <mergeCell ref="D48:D53"/>
    <mergeCell ref="E48:E53"/>
    <mergeCell ref="F48:F53"/>
    <mergeCell ref="I48:I53"/>
    <mergeCell ref="J48:J53"/>
    <mergeCell ref="B4:B5"/>
    <mergeCell ref="B6:B11"/>
    <mergeCell ref="B13:B18"/>
    <mergeCell ref="B20:B25"/>
    <mergeCell ref="B27:B32"/>
    <mergeCell ref="B34:B39"/>
    <mergeCell ref="L48:L53"/>
    <mergeCell ref="M48:M53"/>
    <mergeCell ref="N48:N53"/>
    <mergeCell ref="O48:O53"/>
    <mergeCell ref="K48:K53"/>
    <mergeCell ref="L41:L46"/>
    <mergeCell ref="M41:M46"/>
  </mergeCells>
  <phoneticPr fontId="1" type="noConversion"/>
  <conditionalFormatting sqref="B6:B12">
    <cfRule type="expression" dxfId="53" priority="49">
      <formula>$K6="不通過"</formula>
    </cfRule>
    <cfRule type="expression" dxfId="52" priority="50">
      <formula>$N6="X"</formula>
    </cfRule>
    <cfRule type="expression" dxfId="51" priority="51">
      <formula>$F6="-"</formula>
    </cfRule>
  </conditionalFormatting>
  <conditionalFormatting sqref="B13:B17">
    <cfRule type="expression" dxfId="50" priority="129">
      <formula>$K14="不通過"</formula>
    </cfRule>
    <cfRule type="expression" dxfId="49" priority="130">
      <formula>$N14="X"</formula>
    </cfRule>
    <cfRule type="expression" dxfId="48" priority="131">
      <formula>$F14="-"</formula>
    </cfRule>
  </conditionalFormatting>
  <conditionalFormatting sqref="B18:B23">
    <cfRule type="expression" dxfId="47" priority="146">
      <formula>$K20="不通過"</formula>
    </cfRule>
    <cfRule type="expression" dxfId="46" priority="147">
      <formula>$N20="X"</formula>
    </cfRule>
    <cfRule type="expression" dxfId="45" priority="148">
      <formula>$F20="-"</formula>
    </cfRule>
  </conditionalFormatting>
  <conditionalFormatting sqref="B24:B29">
    <cfRule type="expression" dxfId="44" priority="163">
      <formula>$K27="不通過"</formula>
    </cfRule>
    <cfRule type="expression" dxfId="43" priority="164">
      <formula>$N27="X"</formula>
    </cfRule>
    <cfRule type="expression" dxfId="42" priority="165">
      <formula>$F27="-"</formula>
    </cfRule>
  </conditionalFormatting>
  <conditionalFormatting sqref="B30:B35">
    <cfRule type="expression" dxfId="41" priority="180">
      <formula>$K34="不通過"</formula>
    </cfRule>
    <cfRule type="expression" dxfId="40" priority="181">
      <formula>$N34="X"</formula>
    </cfRule>
    <cfRule type="expression" dxfId="39" priority="182">
      <formula>$F34="-"</formula>
    </cfRule>
  </conditionalFormatting>
  <conditionalFormatting sqref="B36:B53">
    <cfRule type="expression" dxfId="38" priority="12">
      <formula>$K41="不通過"</formula>
    </cfRule>
    <cfRule type="expression" dxfId="37" priority="13">
      <formula>$N41="X"</formula>
    </cfRule>
    <cfRule type="expression" dxfId="36" priority="14">
      <formula>$F41="-"</formula>
    </cfRule>
  </conditionalFormatting>
  <conditionalFormatting sqref="G6:H46 G54:H1048576">
    <cfRule type="expression" dxfId="35" priority="55">
      <formula>$G6="-"</formula>
    </cfRule>
  </conditionalFormatting>
  <conditionalFormatting sqref="G47:H53">
    <cfRule type="expression" dxfId="34" priority="11">
      <formula>$G47="-"</formula>
    </cfRule>
  </conditionalFormatting>
  <dataValidations count="3">
    <dataValidation type="list" allowBlank="1" showInputMessage="1" sqref="L6:L53" xr:uid="{A6F493DA-B0EA-4DC2-AFBC-280EC1F602AC}">
      <formula1>"X"</formula1>
    </dataValidation>
    <dataValidation type="list" allowBlank="1" showInputMessage="1" showErrorMessage="1" sqref="J6:J1048576" xr:uid="{FD5FD46D-95C6-4F35-933C-6612070F7EE4}">
      <formula1>"V"</formula1>
    </dataValidation>
    <dataValidation type="decimal" allowBlank="1" showInputMessage="1" showErrorMessage="1" error="點數最多為2點" promptTitle="輸入0-2" sqref="I6:I53" xr:uid="{0BE8DABE-3E7E-481F-A8CF-F9E0E3FF4129}">
      <formula1>0</formula1>
      <formula2>2</formula2>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3" id="{090865F2-5E53-433D-9518-45FBEA2DE6A8}">
            <xm:f>$N6=對照用!$I$2</xm:f>
            <x14:dxf>
              <fill>
                <patternFill>
                  <bgColor theme="0" tint="-0.24994659260841701"/>
                </patternFill>
              </fill>
            </x14:dxf>
          </x14:cfRule>
          <xm:sqref>C6:N1048576</xm:sqref>
        </x14:conditionalFormatting>
        <x14:conditionalFormatting xmlns:xm="http://schemas.microsoft.com/office/excel/2006/main">
          <x14:cfRule type="expression" priority="206" id="{AC06E197-230A-4DC9-8BFB-87A18CDF0F28}">
            <xm:f>$N6=對照用!$I$4</xm:f>
            <x14:dxf>
              <fill>
                <patternFill>
                  <bgColor theme="0" tint="-0.24994659260841701"/>
                </patternFill>
              </fill>
            </x14:dxf>
          </x14:cfRule>
          <x14:cfRule type="expression" priority="207" id="{CC7059C5-7BB9-434F-BBE5-532F69A2CB51}">
            <xm:f>$N6=對照用!$I$3</xm:f>
            <x14:dxf>
              <fill>
                <patternFill>
                  <bgColor theme="0" tint="-0.24994659260841701"/>
                </patternFill>
              </fill>
            </x14:dxf>
          </x14:cfRule>
          <xm:sqref>C6:P1048576</xm:sqref>
        </x14:conditionalFormatting>
        <x14:conditionalFormatting xmlns:xm="http://schemas.microsoft.com/office/excel/2006/main">
          <x14:cfRule type="expression" priority="40" id="{3E86C82F-682A-47B3-9AB9-583DD81294AA}">
            <xm:f>$M6=對照用!$I$4</xm:f>
            <x14:dxf>
              <fill>
                <patternFill>
                  <bgColor theme="0" tint="-0.24994659260841701"/>
                </patternFill>
              </fill>
            </x14:dxf>
          </x14:cfRule>
          <x14:cfRule type="expression" priority="41" id="{5704D4EC-A6C7-4C38-BD7B-99F13395412D}">
            <xm:f>$M6=對照用!$I$3</xm:f>
            <x14:dxf>
              <fill>
                <patternFill>
                  <bgColor theme="0" tint="-0.24994659260841701"/>
                </patternFill>
              </fill>
            </x14:dxf>
          </x14:cfRule>
          <x14:cfRule type="expression" priority="42" id="{2DBC31ED-52C5-40BF-83B4-D81819663C8D}">
            <xm:f>$M6=對照用!$I$2</xm:f>
            <x14:dxf>
              <fill>
                <patternFill>
                  <bgColor theme="0" tint="-0.24994659260841701"/>
                </patternFill>
              </fill>
            </x14:dxf>
          </x14:cfRule>
          <xm:sqref>P6:P11</xm:sqref>
        </x14:conditionalFormatting>
        <x14:conditionalFormatting xmlns:xm="http://schemas.microsoft.com/office/excel/2006/main">
          <x14:cfRule type="expression" priority="10" id="{0A6988DD-3C6D-4FFA-83E3-15E924BF5D25}">
            <xm:f>$N6=對照用!$I$2</xm:f>
            <x14:dxf>
              <fill>
                <patternFill>
                  <bgColor theme="0" tint="-0.24994659260841701"/>
                </patternFill>
              </fill>
            </x14:dxf>
          </x14:cfRule>
          <xm:sqref>P6:P1048576</xm:sqref>
        </x14:conditionalFormatting>
        <x14:conditionalFormatting xmlns:xm="http://schemas.microsoft.com/office/excel/2006/main">
          <x14:cfRule type="expression" priority="37" id="{A4C7C88D-9989-4D97-B9FF-94A684B05963}">
            <xm:f>$M13=對照用!$I$4</xm:f>
            <x14:dxf>
              <fill>
                <patternFill>
                  <bgColor theme="0" tint="-0.24994659260841701"/>
                </patternFill>
              </fill>
            </x14:dxf>
          </x14:cfRule>
          <x14:cfRule type="expression" priority="38" id="{0C8ADDD0-83DA-4347-9468-1769AF81F946}">
            <xm:f>$M13=對照用!$I$3</xm:f>
            <x14:dxf>
              <fill>
                <patternFill>
                  <bgColor theme="0" tint="-0.24994659260841701"/>
                </patternFill>
              </fill>
            </x14:dxf>
          </x14:cfRule>
          <x14:cfRule type="expression" priority="39" id="{D60ED6D8-2E9C-4AC6-859B-4A21F24B738C}">
            <xm:f>$M13=對照用!$I$2</xm:f>
            <x14:dxf>
              <fill>
                <patternFill>
                  <bgColor theme="0" tint="-0.24994659260841701"/>
                </patternFill>
              </fill>
            </x14:dxf>
          </x14:cfRule>
          <xm:sqref>P13:P18</xm:sqref>
        </x14:conditionalFormatting>
        <x14:conditionalFormatting xmlns:xm="http://schemas.microsoft.com/office/excel/2006/main">
          <x14:cfRule type="expression" priority="34" id="{7417AEAC-0DDB-4793-9772-F5DD82CDCEC6}">
            <xm:f>$M20=對照用!$I$4</xm:f>
            <x14:dxf>
              <fill>
                <patternFill>
                  <bgColor theme="0" tint="-0.24994659260841701"/>
                </patternFill>
              </fill>
            </x14:dxf>
          </x14:cfRule>
          <x14:cfRule type="expression" priority="35" id="{58CF2622-4A85-4AA6-879B-9DF08DA2BDE5}">
            <xm:f>$M20=對照用!$I$3</xm:f>
            <x14:dxf>
              <fill>
                <patternFill>
                  <bgColor theme="0" tint="-0.24994659260841701"/>
                </patternFill>
              </fill>
            </x14:dxf>
          </x14:cfRule>
          <x14:cfRule type="expression" priority="36" id="{42D72BA2-A38A-4DAC-91FF-D09B643CB04E}">
            <xm:f>$M20=對照用!$I$2</xm:f>
            <x14:dxf>
              <fill>
                <patternFill>
                  <bgColor theme="0" tint="-0.24994659260841701"/>
                </patternFill>
              </fill>
            </x14:dxf>
          </x14:cfRule>
          <xm:sqref>P20:P25</xm:sqref>
        </x14:conditionalFormatting>
        <x14:conditionalFormatting xmlns:xm="http://schemas.microsoft.com/office/excel/2006/main">
          <x14:cfRule type="expression" priority="31" id="{03CCC349-0D30-4366-95AE-5A3DE4A5AFDA}">
            <xm:f>$M27=對照用!$I$4</xm:f>
            <x14:dxf>
              <fill>
                <patternFill>
                  <bgColor theme="0" tint="-0.24994659260841701"/>
                </patternFill>
              </fill>
            </x14:dxf>
          </x14:cfRule>
          <x14:cfRule type="expression" priority="32" id="{70A76CAD-B092-4B79-B4EF-912BFF9EFFF1}">
            <xm:f>$M27=對照用!$I$3</xm:f>
            <x14:dxf>
              <fill>
                <patternFill>
                  <bgColor theme="0" tint="-0.24994659260841701"/>
                </patternFill>
              </fill>
            </x14:dxf>
          </x14:cfRule>
          <x14:cfRule type="expression" priority="33" id="{1112ABA5-9704-439C-93C8-6A128CFA3D35}">
            <xm:f>$M27=對照用!$I$2</xm:f>
            <x14:dxf>
              <fill>
                <patternFill>
                  <bgColor theme="0" tint="-0.24994659260841701"/>
                </patternFill>
              </fill>
            </x14:dxf>
          </x14:cfRule>
          <xm:sqref>P27:P32</xm:sqref>
        </x14:conditionalFormatting>
        <x14:conditionalFormatting xmlns:xm="http://schemas.microsoft.com/office/excel/2006/main">
          <x14:cfRule type="expression" priority="28" id="{29B7E486-C550-47D5-B8FB-9CE8BE0F9AE6}">
            <xm:f>$M34=對照用!$I$4</xm:f>
            <x14:dxf>
              <fill>
                <patternFill>
                  <bgColor theme="0" tint="-0.24994659260841701"/>
                </patternFill>
              </fill>
            </x14:dxf>
          </x14:cfRule>
          <x14:cfRule type="expression" priority="29" id="{B0033B20-A75A-447E-A4ED-986F7817D278}">
            <xm:f>$M34=對照用!$I$3</xm:f>
            <x14:dxf>
              <fill>
                <patternFill>
                  <bgColor theme="0" tint="-0.24994659260841701"/>
                </patternFill>
              </fill>
            </x14:dxf>
          </x14:cfRule>
          <x14:cfRule type="expression" priority="30" id="{0E4C0056-4841-4BFF-97FF-CB3ADFB7FA77}">
            <xm:f>$M34=對照用!$I$2</xm:f>
            <x14:dxf>
              <fill>
                <patternFill>
                  <bgColor theme="0" tint="-0.24994659260841701"/>
                </patternFill>
              </fill>
            </x14:dxf>
          </x14:cfRule>
          <xm:sqref>P34:P39</xm:sqref>
        </x14:conditionalFormatting>
        <x14:conditionalFormatting xmlns:xm="http://schemas.microsoft.com/office/excel/2006/main">
          <x14:cfRule type="expression" priority="25" id="{41CFE8E2-413E-40BC-8A5B-62EC2807587B}">
            <xm:f>$M41=對照用!$I$4</xm:f>
            <x14:dxf>
              <fill>
                <patternFill>
                  <bgColor theme="0" tint="-0.24994659260841701"/>
                </patternFill>
              </fill>
            </x14:dxf>
          </x14:cfRule>
          <x14:cfRule type="expression" priority="26" id="{6CA57354-02E5-4C72-BFB5-29F59D9AE244}">
            <xm:f>$M41=對照用!$I$3</xm:f>
            <x14:dxf>
              <fill>
                <patternFill>
                  <bgColor theme="0" tint="-0.24994659260841701"/>
                </patternFill>
              </fill>
            </x14:dxf>
          </x14:cfRule>
          <x14:cfRule type="expression" priority="27" id="{93E4B7C4-5EF9-4576-B472-3BC6033AB17C}">
            <xm:f>$M41=對照用!$I$2</xm:f>
            <x14:dxf>
              <fill>
                <patternFill>
                  <bgColor theme="0" tint="-0.24994659260841701"/>
                </patternFill>
              </fill>
            </x14:dxf>
          </x14:cfRule>
          <xm:sqref>P41:P46</xm:sqref>
        </x14:conditionalFormatting>
        <x14:conditionalFormatting xmlns:xm="http://schemas.microsoft.com/office/excel/2006/main">
          <x14:cfRule type="expression" priority="5" id="{17822182-77AF-4907-9EC4-6B1CF083385D}">
            <xm:f>$M48=對照用!$I$4</xm:f>
            <x14:dxf>
              <fill>
                <patternFill>
                  <bgColor theme="0" tint="-0.24994659260841701"/>
                </patternFill>
              </fill>
            </x14:dxf>
          </x14:cfRule>
          <x14:cfRule type="expression" priority="6" id="{7D56E36D-6851-4FB0-91FC-B05CAAD8BCE5}">
            <xm:f>$M48=對照用!$I$3</xm:f>
            <x14:dxf>
              <fill>
                <patternFill>
                  <bgColor theme="0" tint="-0.24994659260841701"/>
                </patternFill>
              </fill>
            </x14:dxf>
          </x14:cfRule>
          <x14:cfRule type="expression" priority="7" id="{EA7D6574-949A-4CA0-9354-A57E857BABD2}">
            <xm:f>$M48=對照用!$I$2</xm:f>
            <x14:dxf>
              <fill>
                <patternFill>
                  <bgColor theme="0" tint="-0.24994659260841701"/>
                </patternFill>
              </fill>
            </x14:dxf>
          </x14:cfRule>
          <xm:sqref>P48:P53</xm:sqref>
        </x14:conditionalFormatting>
        <x14:conditionalFormatting xmlns:xm="http://schemas.microsoft.com/office/excel/2006/main">
          <x14:cfRule type="expression" priority="4" id="{ABC3B59D-F3F5-488C-9A81-13BC947ACDA2}">
            <xm:f>$N48=對照用!$I$2</xm:f>
            <x14:dxf>
              <fill>
                <patternFill>
                  <bgColor theme="0" tint="-0.24994659260841701"/>
                </patternFill>
              </fill>
            </x14:dxf>
          </x14:cfRule>
          <xm:sqref>P48:P53</xm:sqref>
        </x14:conditionalFormatting>
        <x14:conditionalFormatting xmlns:xm="http://schemas.microsoft.com/office/excel/2006/main">
          <x14:cfRule type="expression" priority="1" id="{4BCD3837-99C6-48F4-98CA-AF6D9E3A8BA9}">
            <xm:f>$M48=對照用!$I$4</xm:f>
            <x14:dxf>
              <fill>
                <patternFill>
                  <bgColor theme="0" tint="-0.24994659260841701"/>
                </patternFill>
              </fill>
            </x14:dxf>
          </x14:cfRule>
          <x14:cfRule type="expression" priority="2" id="{2AF89FF9-3C8E-4872-92DC-C4B20D49440E}">
            <xm:f>$M48=對照用!$I$3</xm:f>
            <x14:dxf>
              <fill>
                <patternFill>
                  <bgColor theme="0" tint="-0.24994659260841701"/>
                </patternFill>
              </fill>
            </x14:dxf>
          </x14:cfRule>
          <x14:cfRule type="expression" priority="3" id="{ECAC6B79-9F17-4732-B058-10C9CC53C3BE}">
            <xm:f>$M48=對照用!$I$2</xm:f>
            <x14:dxf>
              <fill>
                <patternFill>
                  <bgColor theme="0" tint="-0.24994659260841701"/>
                </patternFill>
              </fill>
            </x14:dxf>
          </x14:cfRule>
          <xm:sqref>P48:P53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xr:uid="{B802C2C9-9FF4-4E77-AAAB-56EDA5E91EA0}">
          <x14:formula1>
            <xm:f>對照用!$N$2:$N$6</xm:f>
          </x14:formula1>
          <xm:sqref>O2</xm:sqref>
        </x14:dataValidation>
        <x14:dataValidation type="list" allowBlank="1" showInputMessage="1" xr:uid="{701FA6BB-C8D8-4E7A-802E-5BEC6903013B}">
          <x14:formula1>
            <xm:f>對照用!$K$2:$K$13</xm:f>
          </x14:formula1>
          <xm:sqref>Q6:Q53</xm:sqref>
        </x14:dataValidation>
        <x14:dataValidation type="list" allowBlank="1" showInputMessage="1" showErrorMessage="1" xr:uid="{A5105E0C-2C88-4AD0-A442-FDC37BCFCFA7}">
          <x14:formula1>
            <xm:f>對照用!$G$2:$G$17</xm:f>
          </x14:formula1>
          <xm:sqref>E6:E53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BD1E4-0CD3-4A0F-8AD6-6245054ADD78}">
  <sheetPr codeName="工作表5"/>
  <dimension ref="A1:X1049"/>
  <sheetViews>
    <sheetView zoomScale="85" zoomScaleNormal="85" workbookViewId="0">
      <pane ySplit="5" topLeftCell="A6" activePane="bottomLeft" state="frozen"/>
      <selection pane="bottomLeft" activeCell="E2" sqref="E2"/>
    </sheetView>
  </sheetViews>
  <sheetFormatPr defaultColWidth="8.6640625" defaultRowHeight="13.95" customHeight="1"/>
  <cols>
    <col min="1" max="1" width="1.08203125" style="15" customWidth="1"/>
    <col min="2" max="2" width="7.4140625" customWidth="1"/>
    <col min="3" max="3" width="2.58203125" hidden="1" customWidth="1"/>
    <col min="4" max="4" width="7" customWidth="1"/>
    <col min="5" max="5" width="20.58203125" customWidth="1"/>
    <col min="6" max="6" width="13.9140625" customWidth="1"/>
    <col min="7" max="7" width="32.08203125" customWidth="1"/>
    <col min="8" max="8" width="19.9140625" customWidth="1"/>
    <col min="9" max="9" width="7.9140625" customWidth="1"/>
    <col min="10" max="10" width="8.4140625" customWidth="1"/>
    <col min="11" max="11" width="9.58203125" customWidth="1"/>
    <col min="12" max="12" width="9.25" customWidth="1"/>
    <col min="13" max="13" width="5.9140625" bestFit="1" customWidth="1"/>
    <col min="14" max="14" width="9.4140625" customWidth="1"/>
    <col min="15" max="15" width="7.33203125" customWidth="1"/>
    <col min="16" max="16" width="5.75" bestFit="1" customWidth="1"/>
    <col min="17" max="17" width="9.6640625" bestFit="1" customWidth="1"/>
    <col min="18" max="18" width="0.58203125" style="15" customWidth="1"/>
    <col min="19" max="20" width="2.9140625" style="15" customWidth="1"/>
    <col min="21" max="21" width="0.6640625" style="15" customWidth="1"/>
    <col min="22" max="22" width="5.4140625" style="15" hidden="1" customWidth="1"/>
    <col min="23" max="24" width="8.6640625" style="15" hidden="1" customWidth="1"/>
    <col min="25" max="16384" width="8.6640625" style="15"/>
  </cols>
  <sheetData>
    <row r="1" spans="1:24" ht="4.95" customHeight="1" thickBot="1">
      <c r="B1" s="15"/>
      <c r="D1" s="15"/>
      <c r="E1" s="15"/>
      <c r="F1" s="15"/>
      <c r="G1" s="15"/>
      <c r="H1" s="15"/>
      <c r="I1" s="15"/>
      <c r="J1" s="15"/>
      <c r="K1" s="15"/>
      <c r="L1" s="15"/>
      <c r="M1" s="15"/>
      <c r="N1" s="15"/>
      <c r="O1" s="15"/>
      <c r="P1" s="15"/>
      <c r="Q1" s="15"/>
    </row>
    <row r="2" spans="1:24" ht="36.75" customHeight="1" thickBot="1">
      <c r="B2" s="186" t="s">
        <v>182</v>
      </c>
      <c r="C2" s="238"/>
      <c r="D2" s="239"/>
      <c r="E2" s="13">
        <v>113</v>
      </c>
      <c r="F2" s="50"/>
      <c r="G2" s="89" t="s">
        <v>183</v>
      </c>
      <c r="H2" s="19">
        <f>SUMIFS($P$6:$P$1048576,$C$6:$C$1048576,"舊",$N$6:$N$1048576,"V")+SUMIFS($I$6:$I$1048576,$C$6:$C$1048576,"當")</f>
        <v>0</v>
      </c>
      <c r="I2" s="188" t="s">
        <v>184</v>
      </c>
      <c r="J2" s="189"/>
      <c r="K2" s="30">
        <f>SUMIFS($P$6:$P$1048576,$N$6:$N$1048576,"V")</f>
        <v>0</v>
      </c>
      <c r="L2" s="47" t="s">
        <v>185</v>
      </c>
      <c r="M2" s="20">
        <f>ROUNDDOWN(IF(K2&gt;30,6,K2/5),0)</f>
        <v>0</v>
      </c>
      <c r="N2" s="47" t="s">
        <v>186</v>
      </c>
      <c r="O2" s="190"/>
      <c r="P2" s="191"/>
      <c r="Q2" s="192"/>
      <c r="S2" s="120" t="str">
        <f>HYPERLINK(X2,"點此移至空白欄位填寫Click here to move to the blank field for filling in")</f>
        <v>點此移至空白欄位填寫Click here to move to the blank field for filling in</v>
      </c>
      <c r="T2" s="121"/>
      <c r="U2" s="16"/>
      <c r="V2" s="15">
        <f>MATCH("",$B6:$B1048576,0)+5</f>
        <v>6</v>
      </c>
      <c r="W2" s="15" t="str">
        <f>ADDRESS(V2,4)</f>
        <v>$D$6</v>
      </c>
      <c r="X2" s="15" t="str">
        <f>"#"&amp;W2</f>
        <v>#$D$6</v>
      </c>
    </row>
    <row r="3" spans="1:24" ht="4.2" customHeight="1" thickBot="1">
      <c r="B3" s="15"/>
      <c r="C3" s="15"/>
      <c r="D3" s="15"/>
      <c r="E3" s="15"/>
      <c r="F3" s="15"/>
      <c r="G3" s="15"/>
      <c r="H3" s="15"/>
      <c r="I3" s="15"/>
      <c r="J3" s="15"/>
      <c r="K3" s="15"/>
      <c r="L3" s="15"/>
      <c r="M3" s="15"/>
      <c r="N3" s="15"/>
      <c r="O3" s="15"/>
      <c r="P3" s="15"/>
      <c r="Q3" s="15"/>
      <c r="S3" s="121"/>
      <c r="T3" s="121"/>
      <c r="U3" s="17"/>
    </row>
    <row r="4" spans="1:24" ht="15.6" customHeight="1" thickBot="1">
      <c r="B4" s="193" t="s">
        <v>202</v>
      </c>
      <c r="C4" s="194"/>
      <c r="D4" s="194"/>
      <c r="E4" s="194"/>
      <c r="F4" s="194"/>
      <c r="G4" s="194"/>
      <c r="H4" s="194"/>
      <c r="I4" s="194"/>
      <c r="J4" s="194"/>
      <c r="K4" s="237"/>
      <c r="L4" s="195" t="s">
        <v>201</v>
      </c>
      <c r="M4" s="196"/>
      <c r="N4" s="196"/>
      <c r="O4" s="196"/>
      <c r="P4" s="196"/>
      <c r="Q4" s="197"/>
      <c r="S4" s="121"/>
      <c r="T4" s="121"/>
      <c r="U4" s="17"/>
      <c r="W4" s="49"/>
    </row>
    <row r="5" spans="1:24" ht="73.5" customHeight="1" thickBot="1">
      <c r="A5" s="85"/>
      <c r="B5" s="84" t="s">
        <v>187</v>
      </c>
      <c r="C5" s="7" t="s">
        <v>42</v>
      </c>
      <c r="D5" s="7" t="s">
        <v>188</v>
      </c>
      <c r="E5" s="6" t="s">
        <v>189</v>
      </c>
      <c r="F5" s="5" t="s">
        <v>190</v>
      </c>
      <c r="G5" s="240" t="s">
        <v>191</v>
      </c>
      <c r="H5" s="241"/>
      <c r="I5" s="8" t="s">
        <v>192</v>
      </c>
      <c r="J5" s="31" t="s">
        <v>193</v>
      </c>
      <c r="K5" s="83" t="s">
        <v>194</v>
      </c>
      <c r="L5" s="48" t="s">
        <v>195</v>
      </c>
      <c r="M5" s="9" t="s">
        <v>196</v>
      </c>
      <c r="N5" s="39" t="s">
        <v>197</v>
      </c>
      <c r="O5" s="9" t="s">
        <v>198</v>
      </c>
      <c r="P5" s="9" t="s">
        <v>200</v>
      </c>
      <c r="Q5" s="39" t="s">
        <v>199</v>
      </c>
      <c r="S5" s="121"/>
      <c r="T5" s="121"/>
      <c r="U5" s="17"/>
    </row>
    <row r="6" spans="1:24" ht="24.75" customHeight="1">
      <c r="A6" s="85"/>
      <c r="B6" s="218" t="str">
        <f>IF(E6&lt;&gt;"",1,"")</f>
        <v/>
      </c>
      <c r="C6" s="221" t="str">
        <f>IF(D6&lt;&gt;"",IF(D6&lt;$E$2,"舊","當"),"")</f>
        <v/>
      </c>
      <c r="D6" s="224"/>
      <c r="E6" s="224"/>
      <c r="F6" s="227" t="str">
        <f>_xlfn.IFNA(VLOOKUP(E6,對照用!$B:$C,2,0)," ")</f>
        <v xml:space="preserve"> </v>
      </c>
      <c r="G6" s="44" t="str" cm="1">
        <f t="array" ref="G6">IFERROR(INDEX(對照用!$B$1:$D$103,SMALL(IF(對照用!$B$1:$B$103=E6,ROW(對照用!$B$1:$B$103),"X"),MOD(ROW(),6)+1),3),"")</f>
        <v/>
      </c>
      <c r="H6" s="10"/>
      <c r="I6" s="229"/>
      <c r="J6" s="224"/>
      <c r="K6" s="232"/>
      <c r="L6" s="235"/>
      <c r="M6" s="209" t="str">
        <f>IF(L6="X","X",IF(L6&lt;&gt;0,L6+9,""))</f>
        <v/>
      </c>
      <c r="N6" s="209" t="str">
        <f>IF(L6="","",IF(L6="X","X",IF($E$2&lt;L6,"X
未達首次列計年度
Not reaching the initial calculation year",IF($E$2&gt;M6,"X
已過審核範圍 
Out of the audit scope","V"))))</f>
        <v/>
      </c>
      <c r="O6" s="211"/>
      <c r="P6" s="213" t="str">
        <f>IF(N6="X
未達首次列計年度
Not reaching the initial calculation year",0,IF(N6="X
已過審核範圍 
Out of the audit scope",0,IF(N6="X",0,IF(N6="","",IF(O6&lt;&gt;"",O6,I6)))))</f>
        <v/>
      </c>
      <c r="Q6" s="215"/>
    </row>
    <row r="7" spans="1:24" ht="24.75" customHeight="1">
      <c r="A7" s="85"/>
      <c r="B7" s="219" t="str">
        <f t="shared" ref="B7:B11" si="0">B6</f>
        <v/>
      </c>
      <c r="C7" s="222"/>
      <c r="D7" s="225"/>
      <c r="E7" s="225"/>
      <c r="F7" s="132"/>
      <c r="G7" s="45" t="str" cm="1">
        <f t="array" ref="G7">IFERROR(INDEX(對照用!$B$1:$D$103,SMALL(IF(對照用!$B$1:$B$103=E6,ROW(對照用!$B$1:$B$103),"X"),MOD(ROW(),6)+1),3),"")</f>
        <v/>
      </c>
      <c r="H7" s="11"/>
      <c r="I7" s="230"/>
      <c r="J7" s="225"/>
      <c r="K7" s="233"/>
      <c r="L7" s="163"/>
      <c r="M7" s="146"/>
      <c r="N7" s="146" t="str">
        <f>IF(L6="","",IF(L6="X","X",IF($E$2&lt;L6,"X
未達首次列計年度
Not reaching the initial calculation year",IF($E$2&gt;M6,"X
已過審核範圍 
Out of the audit scope","V"))))</f>
        <v/>
      </c>
      <c r="O7" s="149"/>
      <c r="P7" s="112"/>
      <c r="Q7" s="216"/>
    </row>
    <row r="8" spans="1:24" ht="24.75" customHeight="1">
      <c r="A8" s="85"/>
      <c r="B8" s="219" t="str">
        <f t="shared" si="0"/>
        <v/>
      </c>
      <c r="C8" s="222"/>
      <c r="D8" s="225"/>
      <c r="E8" s="225"/>
      <c r="F8" s="132"/>
      <c r="G8" s="45" t="str" cm="1">
        <f t="array" ref="G8">IFERROR(INDEX(對照用!$B$1:$D$103,SMALL(IF(對照用!$B$1:$B$103=E6,ROW(對照用!$B$1:$B$103),"X"),MOD(ROW(),6)+1),3),"")</f>
        <v/>
      </c>
      <c r="H8" s="11"/>
      <c r="I8" s="230"/>
      <c r="J8" s="225"/>
      <c r="K8" s="233"/>
      <c r="L8" s="163"/>
      <c r="M8" s="146"/>
      <c r="N8" s="146" t="str">
        <f>IF(L6="","",IF(L6="X","X",IF($E$2&lt;L6,"X
未達首次列計年度
Not reaching the initial calculation year",IF($E$2&gt;M6,"X
已過審核範圍 
Out of the audit scope","V"))))</f>
        <v/>
      </c>
      <c r="O8" s="149"/>
      <c r="P8" s="112"/>
      <c r="Q8" s="216"/>
    </row>
    <row r="9" spans="1:24" ht="24.75" customHeight="1">
      <c r="A9" s="85"/>
      <c r="B9" s="219" t="str">
        <f t="shared" si="0"/>
        <v/>
      </c>
      <c r="C9" s="222"/>
      <c r="D9" s="225"/>
      <c r="E9" s="225"/>
      <c r="F9" s="132"/>
      <c r="G9" s="45" t="str" cm="1">
        <f t="array" ref="G9">IFERROR(INDEX(對照用!$B$1:$D$103,SMALL(IF(對照用!$B$1:$B$103=E6,ROW(對照用!$B$1:$B$103),"X"),MOD(ROW(),6)+1),3),"")</f>
        <v/>
      </c>
      <c r="H9" s="11"/>
      <c r="I9" s="230"/>
      <c r="J9" s="225"/>
      <c r="K9" s="233"/>
      <c r="L9" s="163"/>
      <c r="M9" s="146"/>
      <c r="N9" s="146" t="str">
        <f>IF(L6="","",IF(L6="X","X",IF($E$2&lt;L6,"X
未達首次列計年度
Not reaching the initial calculation year",IF($E$2&gt;M6,"X
已過審核範圍 
Out of the audit scope","V"))))</f>
        <v/>
      </c>
      <c r="O9" s="149"/>
      <c r="P9" s="112"/>
      <c r="Q9" s="216"/>
    </row>
    <row r="10" spans="1:24" ht="24.75" customHeight="1">
      <c r="A10" s="85"/>
      <c r="B10" s="219" t="str">
        <f t="shared" si="0"/>
        <v/>
      </c>
      <c r="C10" s="222"/>
      <c r="D10" s="225"/>
      <c r="E10" s="225"/>
      <c r="F10" s="132"/>
      <c r="G10" s="45" t="str" cm="1">
        <f t="array" ref="G10">IFERROR(INDEX(對照用!$B$1:$D$103,SMALL(IF(對照用!$B$1:$B$103=E6,ROW(對照用!$B$1:$B$103),"X"),MOD(ROW(),6)+1),3),"")</f>
        <v/>
      </c>
      <c r="H10" s="11"/>
      <c r="I10" s="230"/>
      <c r="J10" s="225"/>
      <c r="K10" s="233"/>
      <c r="L10" s="163"/>
      <c r="M10" s="146"/>
      <c r="N10" s="146" t="str">
        <f>IF(L6="","",IF(L6="X","X",IF($E$2&lt;L6,"X
未達首次列計年度
Not reaching the initial calculation year",IF($E$2&gt;M6,"X
已過審核範圍 
Out of the audit scope","V"))))</f>
        <v/>
      </c>
      <c r="O10" s="149"/>
      <c r="P10" s="112"/>
      <c r="Q10" s="216"/>
    </row>
    <row r="11" spans="1:24" ht="24.75" customHeight="1" thickBot="1">
      <c r="A11" s="85"/>
      <c r="B11" s="220" t="str">
        <f t="shared" si="0"/>
        <v/>
      </c>
      <c r="C11" s="223"/>
      <c r="D11" s="226"/>
      <c r="E11" s="226"/>
      <c r="F11" s="228"/>
      <c r="G11" s="46" t="str" cm="1">
        <f t="array" ref="G11">IFERROR(INDEX(對照用!$B$1:$D$103,SMALL(IF(對照用!$B$1:$B$103=E6,ROW(對照用!$B$1:$B$103),"X"),MOD(ROW(),6)+1),3),"")</f>
        <v/>
      </c>
      <c r="H11" s="12"/>
      <c r="I11" s="231"/>
      <c r="J11" s="226"/>
      <c r="K11" s="234"/>
      <c r="L11" s="236"/>
      <c r="M11" s="210"/>
      <c r="N11" s="210" t="str">
        <f>IF(L6="","",IF(L6="X","X",IF($E$2&lt;L6,"X
未達首次列計年度
Not reaching the initial calculation year",IF($E$2&gt;M6,"X
已過審核範圍 
Out of the audit scope","V"))))</f>
        <v/>
      </c>
      <c r="O11" s="212"/>
      <c r="P11" s="214"/>
      <c r="Q11" s="217"/>
    </row>
    <row r="12" spans="1:24" ht="24.75" customHeight="1">
      <c r="A12" s="85"/>
      <c r="B12" s="218" t="str">
        <f>IF(E12&lt;&gt;"",B6+1,"")</f>
        <v/>
      </c>
      <c r="C12" s="221" t="str">
        <f>IF(D12&lt;&gt;"",IF(D12&lt;$E$2,"舊","當"),"")</f>
        <v/>
      </c>
      <c r="D12" s="224"/>
      <c r="E12" s="224"/>
      <c r="F12" s="227" t="str">
        <f>_xlfn.IFNA(VLOOKUP(E12,對照用!$B:$C,2,0)," ")</f>
        <v xml:space="preserve"> </v>
      </c>
      <c r="G12" s="44" t="str" cm="1">
        <f t="array" ref="G12">IFERROR(INDEX(對照用!$B$1:$D$103,SMALL(IF(對照用!$B$1:$B$103=E12,ROW(對照用!$B$1:$B$103),"X"),MOD(ROW(),6)+1),3),"")</f>
        <v/>
      </c>
      <c r="H12" s="10"/>
      <c r="I12" s="229"/>
      <c r="J12" s="224"/>
      <c r="K12" s="232"/>
      <c r="L12" s="235"/>
      <c r="M12" s="209" t="str">
        <f t="shared" ref="M12" si="1">IF(L12="X","X",IF(L12&lt;&gt;0,L12+9,""))</f>
        <v/>
      </c>
      <c r="N12" s="209" t="str">
        <f t="shared" ref="N12" si="2">IF(L12="","",IF(L12="X","X",IF($E$2&lt;L12,"X
未達首次列計年度
Not reaching the initial calculation year",IF($E$2&gt;M12,"X
已過審核範圍 
Out of the audit scope","V"))))</f>
        <v/>
      </c>
      <c r="O12" s="211"/>
      <c r="P12" s="213" t="str">
        <f t="shared" ref="P12" si="3">IF(N12="X
未達首次列計年度
Not reaching the initial calculation year",0,IF(N12="X
已過審核範圍 
Out of the audit scope",0,IF(N12="X",0,IF(N12="","",IF(O12&lt;&gt;"",O12,I12)))))</f>
        <v/>
      </c>
      <c r="Q12" s="215"/>
    </row>
    <row r="13" spans="1:24" ht="24.75" customHeight="1">
      <c r="A13" s="85"/>
      <c r="B13" s="219" t="str">
        <f t="shared" ref="B13:B271" si="4">B12</f>
        <v/>
      </c>
      <c r="C13" s="222"/>
      <c r="D13" s="225"/>
      <c r="E13" s="225"/>
      <c r="F13" s="132"/>
      <c r="G13" s="45" t="str" cm="1">
        <f t="array" ref="G13">IFERROR(INDEX(對照用!$B$1:$D$103,SMALL(IF(對照用!$B$1:$B$103=E12,ROW(對照用!$B$1:$B$103),"X"),MOD(ROW(),6)+1),3),"")</f>
        <v/>
      </c>
      <c r="H13" s="11"/>
      <c r="I13" s="230"/>
      <c r="J13" s="225"/>
      <c r="K13" s="233"/>
      <c r="L13" s="163"/>
      <c r="M13" s="146"/>
      <c r="N13" s="146" t="str">
        <f t="shared" ref="N13" si="5">IF(L12="","",IF(L12="X","X",IF($E$2&lt;L12,"X
未達首次列計年度
Not reaching the initial calculation year",IF($E$2&gt;M12,"X
已過審核範圍 
Out of the audit scope","V"))))</f>
        <v/>
      </c>
      <c r="O13" s="149"/>
      <c r="P13" s="112"/>
      <c r="Q13" s="216"/>
    </row>
    <row r="14" spans="1:24" ht="24.75" customHeight="1">
      <c r="A14" s="85"/>
      <c r="B14" s="219" t="str">
        <f t="shared" si="4"/>
        <v/>
      </c>
      <c r="C14" s="222"/>
      <c r="D14" s="225"/>
      <c r="E14" s="225"/>
      <c r="F14" s="132"/>
      <c r="G14" s="45" t="str" cm="1">
        <f t="array" ref="G14">IFERROR(INDEX(對照用!$B$1:$D$103,SMALL(IF(對照用!$B$1:$B$103=E12,ROW(對照用!$B$1:$B$103),"X"),MOD(ROW(),6)+1),3),"")</f>
        <v/>
      </c>
      <c r="H14" s="11"/>
      <c r="I14" s="230"/>
      <c r="J14" s="225"/>
      <c r="K14" s="233"/>
      <c r="L14" s="163"/>
      <c r="M14" s="146"/>
      <c r="N14" s="146" t="str">
        <f t="shared" ref="N14" si="6">IF(L12="","",IF(L12="X","X",IF($E$2&lt;L12,"X
未達首次列計年度
Not reaching the initial calculation year",IF($E$2&gt;M12,"X
已過審核範圍 
Out of the audit scope","V"))))</f>
        <v/>
      </c>
      <c r="O14" s="149"/>
      <c r="P14" s="112"/>
      <c r="Q14" s="216"/>
    </row>
    <row r="15" spans="1:24" ht="24.75" customHeight="1">
      <c r="A15" s="85"/>
      <c r="B15" s="219" t="str">
        <f t="shared" si="4"/>
        <v/>
      </c>
      <c r="C15" s="222"/>
      <c r="D15" s="225"/>
      <c r="E15" s="225"/>
      <c r="F15" s="132"/>
      <c r="G15" s="45" t="str" cm="1">
        <f t="array" ref="G15">IFERROR(INDEX(對照用!$B$1:$D$103,SMALL(IF(對照用!$B$1:$B$103=E12,ROW(對照用!$B$1:$B$103),"X"),MOD(ROW(),6)+1),3),"")</f>
        <v/>
      </c>
      <c r="H15" s="11"/>
      <c r="I15" s="230"/>
      <c r="J15" s="225"/>
      <c r="K15" s="233"/>
      <c r="L15" s="163"/>
      <c r="M15" s="146"/>
      <c r="N15" s="146" t="str">
        <f t="shared" ref="N15" si="7">IF(L12="","",IF(L12="X","X",IF($E$2&lt;L12,"X
未達首次列計年度
Not reaching the initial calculation year",IF($E$2&gt;M12,"X
已過審核範圍 
Out of the audit scope","V"))))</f>
        <v/>
      </c>
      <c r="O15" s="149"/>
      <c r="P15" s="112"/>
      <c r="Q15" s="216"/>
    </row>
    <row r="16" spans="1:24" ht="24.75" customHeight="1">
      <c r="A16" s="85"/>
      <c r="B16" s="219" t="str">
        <f t="shared" si="4"/>
        <v/>
      </c>
      <c r="C16" s="222"/>
      <c r="D16" s="225"/>
      <c r="E16" s="225"/>
      <c r="F16" s="132"/>
      <c r="G16" s="45" t="str" cm="1">
        <f t="array" ref="G16">IFERROR(INDEX(對照用!$B$1:$D$103,SMALL(IF(對照用!$B$1:$B$103=E12,ROW(對照用!$B$1:$B$103),"X"),MOD(ROW(),6)+1),3),"")</f>
        <v/>
      </c>
      <c r="H16" s="11"/>
      <c r="I16" s="230"/>
      <c r="J16" s="225"/>
      <c r="K16" s="233"/>
      <c r="L16" s="163"/>
      <c r="M16" s="146"/>
      <c r="N16" s="146" t="str">
        <f t="shared" ref="N16" si="8">IF(L12="","",IF(L12="X","X",IF($E$2&lt;L12,"X
未達首次列計年度
Not reaching the initial calculation year",IF($E$2&gt;M12,"X
已過審核範圍 
Out of the audit scope","V"))))</f>
        <v/>
      </c>
      <c r="O16" s="149"/>
      <c r="P16" s="112"/>
      <c r="Q16" s="216"/>
    </row>
    <row r="17" spans="1:17" ht="24.75" customHeight="1" thickBot="1">
      <c r="A17" s="85"/>
      <c r="B17" s="220" t="str">
        <f t="shared" si="4"/>
        <v/>
      </c>
      <c r="C17" s="223"/>
      <c r="D17" s="226"/>
      <c r="E17" s="226"/>
      <c r="F17" s="228"/>
      <c r="G17" s="46" t="str" cm="1">
        <f t="array" ref="G17">IFERROR(INDEX(對照用!$B$1:$D$103,SMALL(IF(對照用!$B$1:$B$103=E12,ROW(對照用!$B$1:$B$103),"X"),MOD(ROW(),6)+1),3),"")</f>
        <v/>
      </c>
      <c r="H17" s="12"/>
      <c r="I17" s="231"/>
      <c r="J17" s="226"/>
      <c r="K17" s="234"/>
      <c r="L17" s="236"/>
      <c r="M17" s="210"/>
      <c r="N17" s="210" t="str">
        <f t="shared" ref="N17" si="9">IF(L12="","",IF(L12="X","X",IF($E$2&lt;L12,"X
未達首次列計年度
Not reaching the initial calculation year",IF($E$2&gt;M12,"X
已過審核範圍 
Out of the audit scope","V"))))</f>
        <v/>
      </c>
      <c r="O17" s="212"/>
      <c r="P17" s="214"/>
      <c r="Q17" s="217"/>
    </row>
    <row r="18" spans="1:17" ht="24.75" customHeight="1">
      <c r="A18" s="85"/>
      <c r="B18" s="218" t="str">
        <f>IF(E18&lt;&gt;"",B12+1,"")</f>
        <v/>
      </c>
      <c r="C18" s="221" t="str">
        <f>IF(D18&lt;&gt;"",IF(D18&lt;$E$2,"舊","當"),"")</f>
        <v/>
      </c>
      <c r="D18" s="224"/>
      <c r="E18" s="224"/>
      <c r="F18" s="227" t="str">
        <f>_xlfn.IFNA(VLOOKUP(E18,對照用!$B:$C,2,0)," ")</f>
        <v xml:space="preserve"> </v>
      </c>
      <c r="G18" s="44" t="str" cm="1">
        <f t="array" ref="G18">IFERROR(INDEX(對照用!$B$1:$D$103,SMALL(IF(對照用!$B$1:$B$103=E18,ROW(對照用!$B$1:$B$103),"X"),MOD(ROW(),6)+1),3),"")</f>
        <v/>
      </c>
      <c r="H18" s="10"/>
      <c r="I18" s="229"/>
      <c r="J18" s="224"/>
      <c r="K18" s="232"/>
      <c r="L18" s="235"/>
      <c r="M18" s="209" t="str">
        <f t="shared" ref="M18" si="10">IF(L18="X","X",IF(L18&lt;&gt;0,L18+9,""))</f>
        <v/>
      </c>
      <c r="N18" s="209" t="str">
        <f t="shared" ref="N18" si="11">IF(L18="","",IF(L18="X","X",IF($E$2&lt;L18,"X
未達首次列計年度
Not reaching the initial calculation year",IF($E$2&gt;M18,"X
已過審核範圍 
Out of the audit scope","V"))))</f>
        <v/>
      </c>
      <c r="O18" s="211"/>
      <c r="P18" s="213" t="str">
        <f t="shared" ref="P18" si="12">IF(N18="X
未達首次列計年度
Not reaching the initial calculation year",0,IF(N18="X
已過審核範圍 
Out of the audit scope",0,IF(N18="X",0,IF(N18="","",IF(O18&lt;&gt;"",O18,I18)))))</f>
        <v/>
      </c>
      <c r="Q18" s="215"/>
    </row>
    <row r="19" spans="1:17" ht="24.75" customHeight="1">
      <c r="A19" s="85"/>
      <c r="B19" s="219" t="str">
        <f t="shared" si="4"/>
        <v/>
      </c>
      <c r="C19" s="222"/>
      <c r="D19" s="225"/>
      <c r="E19" s="225"/>
      <c r="F19" s="132"/>
      <c r="G19" s="45" t="str" cm="1">
        <f t="array" ref="G19">IFERROR(INDEX(對照用!$B$1:$D$103,SMALL(IF(對照用!$B$1:$B$103=E18,ROW(對照用!$B$1:$B$103),"X"),MOD(ROW(),6)+1),3),"")</f>
        <v/>
      </c>
      <c r="H19" s="11"/>
      <c r="I19" s="230"/>
      <c r="J19" s="225"/>
      <c r="K19" s="233"/>
      <c r="L19" s="163"/>
      <c r="M19" s="146"/>
      <c r="N19" s="146" t="str">
        <f t="shared" ref="N19" si="13">IF(L18="","",IF(L18="X","X",IF($E$2&lt;L18,"X
未達首次列計年度
Not reaching the initial calculation year",IF($E$2&gt;M18,"X
已過審核範圍 
Out of the audit scope","V"))))</f>
        <v/>
      </c>
      <c r="O19" s="149"/>
      <c r="P19" s="112"/>
      <c r="Q19" s="216"/>
    </row>
    <row r="20" spans="1:17" ht="24.75" customHeight="1">
      <c r="A20" s="85"/>
      <c r="B20" s="219" t="str">
        <f t="shared" si="4"/>
        <v/>
      </c>
      <c r="C20" s="222"/>
      <c r="D20" s="225"/>
      <c r="E20" s="225"/>
      <c r="F20" s="132"/>
      <c r="G20" s="45" t="str" cm="1">
        <f t="array" ref="G20">IFERROR(INDEX(對照用!$B$1:$D$103,SMALL(IF(對照用!$B$1:$B$103=E18,ROW(對照用!$B$1:$B$103),"X"),MOD(ROW(),6)+1),3),"")</f>
        <v/>
      </c>
      <c r="H20" s="11"/>
      <c r="I20" s="230"/>
      <c r="J20" s="225"/>
      <c r="K20" s="233"/>
      <c r="L20" s="163"/>
      <c r="M20" s="146"/>
      <c r="N20" s="146" t="str">
        <f t="shared" ref="N20" si="14">IF(L18="","",IF(L18="X","X",IF($E$2&lt;L18,"X
未達首次列計年度
Not reaching the initial calculation year",IF($E$2&gt;M18,"X
已過審核範圍 
Out of the audit scope","V"))))</f>
        <v/>
      </c>
      <c r="O20" s="149"/>
      <c r="P20" s="112"/>
      <c r="Q20" s="216"/>
    </row>
    <row r="21" spans="1:17" ht="24.75" customHeight="1">
      <c r="A21" s="85"/>
      <c r="B21" s="219" t="str">
        <f t="shared" si="4"/>
        <v/>
      </c>
      <c r="C21" s="222"/>
      <c r="D21" s="225"/>
      <c r="E21" s="225"/>
      <c r="F21" s="132"/>
      <c r="G21" s="45" t="str" cm="1">
        <f t="array" ref="G21">IFERROR(INDEX(對照用!$B$1:$D$103,SMALL(IF(對照用!$B$1:$B$103=E18,ROW(對照用!$B$1:$B$103),"X"),MOD(ROW(),6)+1),3),"")</f>
        <v/>
      </c>
      <c r="H21" s="11"/>
      <c r="I21" s="230"/>
      <c r="J21" s="225"/>
      <c r="K21" s="233"/>
      <c r="L21" s="163"/>
      <c r="M21" s="146"/>
      <c r="N21" s="146" t="str">
        <f t="shared" ref="N21" si="15">IF(L18="","",IF(L18="X","X",IF($E$2&lt;L18,"X
未達首次列計年度
Not reaching the initial calculation year",IF($E$2&gt;M18,"X
已過審核範圍 
Out of the audit scope","V"))))</f>
        <v/>
      </c>
      <c r="O21" s="149"/>
      <c r="P21" s="112"/>
      <c r="Q21" s="216"/>
    </row>
    <row r="22" spans="1:17" ht="24.75" customHeight="1">
      <c r="A22" s="85"/>
      <c r="B22" s="219" t="str">
        <f t="shared" si="4"/>
        <v/>
      </c>
      <c r="C22" s="222"/>
      <c r="D22" s="225"/>
      <c r="E22" s="225"/>
      <c r="F22" s="132"/>
      <c r="G22" s="45" t="str" cm="1">
        <f t="array" ref="G22">IFERROR(INDEX(對照用!$B$1:$D$103,SMALL(IF(對照用!$B$1:$B$103=E18,ROW(對照用!$B$1:$B$103),"X"),MOD(ROW(),6)+1),3),"")</f>
        <v/>
      </c>
      <c r="H22" s="11"/>
      <c r="I22" s="230"/>
      <c r="J22" s="225"/>
      <c r="K22" s="233"/>
      <c r="L22" s="163"/>
      <c r="M22" s="146"/>
      <c r="N22" s="146" t="str">
        <f t="shared" ref="N22" si="16">IF(L18="","",IF(L18="X","X",IF($E$2&lt;L18,"X
未達首次列計年度
Not reaching the initial calculation year",IF($E$2&gt;M18,"X
已過審核範圍 
Out of the audit scope","V"))))</f>
        <v/>
      </c>
      <c r="O22" s="149"/>
      <c r="P22" s="112"/>
      <c r="Q22" s="216"/>
    </row>
    <row r="23" spans="1:17" ht="24.75" customHeight="1" thickBot="1">
      <c r="A23" s="85"/>
      <c r="B23" s="220" t="str">
        <f t="shared" si="4"/>
        <v/>
      </c>
      <c r="C23" s="223"/>
      <c r="D23" s="226"/>
      <c r="E23" s="226"/>
      <c r="F23" s="228"/>
      <c r="G23" s="46" t="str" cm="1">
        <f t="array" ref="G23">IFERROR(INDEX(對照用!$B$1:$D$103,SMALL(IF(對照用!$B$1:$B$103=E18,ROW(對照用!$B$1:$B$103),"X"),MOD(ROW(),6)+1),3),"")</f>
        <v/>
      </c>
      <c r="H23" s="12"/>
      <c r="I23" s="231"/>
      <c r="J23" s="226"/>
      <c r="K23" s="234"/>
      <c r="L23" s="236"/>
      <c r="M23" s="210"/>
      <c r="N23" s="210" t="str">
        <f t="shared" ref="N23" si="17">IF(L18="","",IF(L18="X","X",IF($E$2&lt;L18,"X
未達首次列計年度
Not reaching the initial calculation year",IF($E$2&gt;M18,"X
已過審核範圍 
Out of the audit scope","V"))))</f>
        <v/>
      </c>
      <c r="O23" s="212"/>
      <c r="P23" s="214"/>
      <c r="Q23" s="217"/>
    </row>
    <row r="24" spans="1:17" ht="24.75" customHeight="1">
      <c r="A24" s="85"/>
      <c r="B24" s="218" t="str">
        <f>IF(E24&lt;&gt;"",B18+1,"")</f>
        <v/>
      </c>
      <c r="C24" s="221" t="str">
        <f>IF(D24&lt;&gt;"",IF(D24&lt;$E$2,"舊","當"),"")</f>
        <v/>
      </c>
      <c r="D24" s="224"/>
      <c r="E24" s="224"/>
      <c r="F24" s="227" t="str">
        <f>_xlfn.IFNA(VLOOKUP(E24,對照用!$B:$C,2,0)," ")</f>
        <v xml:space="preserve"> </v>
      </c>
      <c r="G24" s="44" t="str" cm="1">
        <f t="array" ref="G24">IFERROR(INDEX(對照用!$B$1:$D$103,SMALL(IF(對照用!$B$1:$B$103=E24,ROW(對照用!$B$1:$B$103),"X"),MOD(ROW(),6)+1),3),"")</f>
        <v/>
      </c>
      <c r="H24" s="10"/>
      <c r="I24" s="229"/>
      <c r="J24" s="224"/>
      <c r="K24" s="232"/>
      <c r="L24" s="235"/>
      <c r="M24" s="209" t="str">
        <f t="shared" ref="M24" si="18">IF(L24="X","X",IF(L24&lt;&gt;0,L24+9,""))</f>
        <v/>
      </c>
      <c r="N24" s="209" t="str">
        <f t="shared" ref="N24" si="19">IF(L24="","",IF(L24="X","X",IF($E$2&lt;L24,"X
未達首次列計年度
Not reaching the initial calculation year",IF($E$2&gt;M24,"X
已過審核範圍 
Out of the audit scope","V"))))</f>
        <v/>
      </c>
      <c r="O24" s="211"/>
      <c r="P24" s="213" t="str">
        <f t="shared" ref="P24" si="20">IF(N24="X
未達首次列計年度
Not reaching the initial calculation year",0,IF(N24="X
已過審核範圍 
Out of the audit scope",0,IF(N24="X",0,IF(N24="","",IF(O24&lt;&gt;"",O24,I24)))))</f>
        <v/>
      </c>
      <c r="Q24" s="215"/>
    </row>
    <row r="25" spans="1:17" ht="24.75" customHeight="1">
      <c r="A25" s="85"/>
      <c r="B25" s="219" t="str">
        <f t="shared" si="4"/>
        <v/>
      </c>
      <c r="C25" s="222"/>
      <c r="D25" s="225"/>
      <c r="E25" s="225"/>
      <c r="F25" s="132"/>
      <c r="G25" s="45" t="str" cm="1">
        <f t="array" ref="G25">IFERROR(INDEX(對照用!$B$1:$D$103,SMALL(IF(對照用!$B$1:$B$103=E24,ROW(對照用!$B$1:$B$103),"X"),MOD(ROW(),6)+1),3),"")</f>
        <v/>
      </c>
      <c r="H25" s="11"/>
      <c r="I25" s="230"/>
      <c r="J25" s="225"/>
      <c r="K25" s="233"/>
      <c r="L25" s="163"/>
      <c r="M25" s="146"/>
      <c r="N25" s="146" t="str">
        <f t="shared" ref="N25" si="21">IF(L24="","",IF(L24="X","X",IF($E$2&lt;L24,"X
未達首次列計年度
Not reaching the initial calculation year",IF($E$2&gt;M24,"X
已過審核範圍 
Out of the audit scope","V"))))</f>
        <v/>
      </c>
      <c r="O25" s="149"/>
      <c r="P25" s="112"/>
      <c r="Q25" s="216"/>
    </row>
    <row r="26" spans="1:17" ht="24.75" customHeight="1">
      <c r="A26" s="85"/>
      <c r="B26" s="219" t="str">
        <f t="shared" si="4"/>
        <v/>
      </c>
      <c r="C26" s="222"/>
      <c r="D26" s="225"/>
      <c r="E26" s="225"/>
      <c r="F26" s="132"/>
      <c r="G26" s="45" t="str" cm="1">
        <f t="array" ref="G26">IFERROR(INDEX(對照用!$B$1:$D$103,SMALL(IF(對照用!$B$1:$B$103=E24,ROW(對照用!$B$1:$B$103),"X"),MOD(ROW(),6)+1),3),"")</f>
        <v/>
      </c>
      <c r="H26" s="11"/>
      <c r="I26" s="230"/>
      <c r="J26" s="225"/>
      <c r="K26" s="233"/>
      <c r="L26" s="163"/>
      <c r="M26" s="146"/>
      <c r="N26" s="146" t="str">
        <f t="shared" ref="N26" si="22">IF(L24="","",IF(L24="X","X",IF($E$2&lt;L24,"X
未達首次列計年度
Not reaching the initial calculation year",IF($E$2&gt;M24,"X
已過審核範圍 
Out of the audit scope","V"))))</f>
        <v/>
      </c>
      <c r="O26" s="149"/>
      <c r="P26" s="112"/>
      <c r="Q26" s="216"/>
    </row>
    <row r="27" spans="1:17" ht="24.75" customHeight="1">
      <c r="A27" s="85"/>
      <c r="B27" s="219" t="str">
        <f t="shared" si="4"/>
        <v/>
      </c>
      <c r="C27" s="222"/>
      <c r="D27" s="225"/>
      <c r="E27" s="225"/>
      <c r="F27" s="132"/>
      <c r="G27" s="45" t="str" cm="1">
        <f t="array" ref="G27">IFERROR(INDEX(對照用!$B$1:$D$103,SMALL(IF(對照用!$B$1:$B$103=E24,ROW(對照用!$B$1:$B$103),"X"),MOD(ROW(),6)+1),3),"")</f>
        <v/>
      </c>
      <c r="H27" s="11"/>
      <c r="I27" s="230"/>
      <c r="J27" s="225"/>
      <c r="K27" s="233"/>
      <c r="L27" s="163"/>
      <c r="M27" s="146"/>
      <c r="N27" s="146" t="str">
        <f t="shared" ref="N27" si="23">IF(L24="","",IF(L24="X","X",IF($E$2&lt;L24,"X
未達首次列計年度
Not reaching the initial calculation year",IF($E$2&gt;M24,"X
已過審核範圍 
Out of the audit scope","V"))))</f>
        <v/>
      </c>
      <c r="O27" s="149"/>
      <c r="P27" s="112"/>
      <c r="Q27" s="216"/>
    </row>
    <row r="28" spans="1:17" ht="24.75" customHeight="1">
      <c r="A28" s="85"/>
      <c r="B28" s="219" t="str">
        <f t="shared" si="4"/>
        <v/>
      </c>
      <c r="C28" s="222"/>
      <c r="D28" s="225"/>
      <c r="E28" s="225"/>
      <c r="F28" s="132"/>
      <c r="G28" s="45" t="str" cm="1">
        <f t="array" ref="G28">IFERROR(INDEX(對照用!$B$1:$D$103,SMALL(IF(對照用!$B$1:$B$103=E24,ROW(對照用!$B$1:$B$103),"X"),MOD(ROW(),6)+1),3),"")</f>
        <v/>
      </c>
      <c r="H28" s="11"/>
      <c r="I28" s="230"/>
      <c r="J28" s="225"/>
      <c r="K28" s="233"/>
      <c r="L28" s="163"/>
      <c r="M28" s="146"/>
      <c r="N28" s="146" t="str">
        <f t="shared" ref="N28" si="24">IF(L24="","",IF(L24="X","X",IF($E$2&lt;L24,"X
未達首次列計年度
Not reaching the initial calculation year",IF($E$2&gt;M24,"X
已過審核範圍 
Out of the audit scope","V"))))</f>
        <v/>
      </c>
      <c r="O28" s="149"/>
      <c r="P28" s="112"/>
      <c r="Q28" s="216"/>
    </row>
    <row r="29" spans="1:17" ht="24.75" customHeight="1" thickBot="1">
      <c r="A29" s="85"/>
      <c r="B29" s="220" t="str">
        <f t="shared" si="4"/>
        <v/>
      </c>
      <c r="C29" s="223"/>
      <c r="D29" s="226"/>
      <c r="E29" s="226"/>
      <c r="F29" s="228"/>
      <c r="G29" s="46" t="str" cm="1">
        <f t="array" ref="G29">IFERROR(INDEX(對照用!$B$1:$D$103,SMALL(IF(對照用!$B$1:$B$103=E24,ROW(對照用!$B$1:$B$103),"X"),MOD(ROW(),6)+1),3),"")</f>
        <v/>
      </c>
      <c r="H29" s="12"/>
      <c r="I29" s="231"/>
      <c r="J29" s="226"/>
      <c r="K29" s="234"/>
      <c r="L29" s="236"/>
      <c r="M29" s="210"/>
      <c r="N29" s="210" t="str">
        <f t="shared" ref="N29" si="25">IF(L24="","",IF(L24="X","X",IF($E$2&lt;L24,"X
未達首次列計年度
Not reaching the initial calculation year",IF($E$2&gt;M24,"X
已過審核範圍 
Out of the audit scope","V"))))</f>
        <v/>
      </c>
      <c r="O29" s="212"/>
      <c r="P29" s="214"/>
      <c r="Q29" s="217"/>
    </row>
    <row r="30" spans="1:17" ht="24.75" customHeight="1">
      <c r="B30" s="218" t="str">
        <f t="shared" ref="B30" si="26">IF(E30&lt;&gt;"",B24+1,"")</f>
        <v/>
      </c>
      <c r="C30" s="221" t="str">
        <f t="shared" ref="C30" si="27">IF(D30&lt;&gt;"",IF(D30&lt;$E$2,"舊","當"),"")</f>
        <v/>
      </c>
      <c r="D30" s="224"/>
      <c r="E30" s="224"/>
      <c r="F30" s="227" t="str">
        <f>_xlfn.IFNA(VLOOKUP(E30,對照用!$B:$C,2,0)," ")</f>
        <v xml:space="preserve"> </v>
      </c>
      <c r="G30" s="44" t="str" cm="1">
        <f t="array" ref="G30">IFERROR(INDEX(對照用!$B$1:$D$103,SMALL(IF(對照用!$B$1:$B$103=E30,ROW(對照用!$B$1:$B$103),"X"),MOD(ROW(),6)+1),3),"")</f>
        <v/>
      </c>
      <c r="H30" s="10"/>
      <c r="I30" s="229"/>
      <c r="J30" s="224"/>
      <c r="K30" s="232"/>
      <c r="L30" s="235"/>
      <c r="M30" s="209" t="str">
        <f t="shared" ref="M30" si="28">IF(L30="X","X",IF(L30&lt;&gt;0,L30+9,""))</f>
        <v/>
      </c>
      <c r="N30" s="209" t="str">
        <f t="shared" ref="N30" si="29">IF(L30="","",IF(L30="X","X",IF($E$2&lt;L30,"X
未達首次列計年度
Not reaching the initial calculation year",IF($E$2&gt;M30,"X
已過審核範圍 
Out of the audit scope","V"))))</f>
        <v/>
      </c>
      <c r="O30" s="211"/>
      <c r="P30" s="213" t="str">
        <f t="shared" ref="P30" si="30">IF(N30="X
未達首次列計年度
Not reaching the initial calculation year",0,IF(N30="X
已過審核範圍 
Out of the audit scope",0,IF(N30="X",0,IF(N30="","",IF(O30&lt;&gt;"",O30,I30)))))</f>
        <v/>
      </c>
      <c r="Q30" s="215"/>
    </row>
    <row r="31" spans="1:17" ht="24.75" customHeight="1">
      <c r="B31" s="219" t="str">
        <f t="shared" si="4"/>
        <v/>
      </c>
      <c r="C31" s="222"/>
      <c r="D31" s="225"/>
      <c r="E31" s="225"/>
      <c r="F31" s="132"/>
      <c r="G31" s="45" t="str" cm="1">
        <f t="array" ref="G31">IFERROR(INDEX(對照用!$B$1:$D$103,SMALL(IF(對照用!$B$1:$B$103=E30,ROW(對照用!$B$1:$B$103),"X"),MOD(ROW(),6)+1),3),"")</f>
        <v/>
      </c>
      <c r="H31" s="11"/>
      <c r="I31" s="230"/>
      <c r="J31" s="225"/>
      <c r="K31" s="233"/>
      <c r="L31" s="163"/>
      <c r="M31" s="146"/>
      <c r="N31" s="146" t="str">
        <f t="shared" ref="N31" si="31">IF(L30="","",IF(L30="X","X",IF($E$2&lt;L30,"X
未達首次列計年度
Not reaching the initial calculation year",IF($E$2&gt;M30,"X
已過審核範圍 
Out of the audit scope","V"))))</f>
        <v/>
      </c>
      <c r="O31" s="149"/>
      <c r="P31" s="112"/>
      <c r="Q31" s="216"/>
    </row>
    <row r="32" spans="1:17" ht="24.75" customHeight="1">
      <c r="B32" s="219" t="str">
        <f t="shared" si="4"/>
        <v/>
      </c>
      <c r="C32" s="222"/>
      <c r="D32" s="225"/>
      <c r="E32" s="225"/>
      <c r="F32" s="132"/>
      <c r="G32" s="45" t="str" cm="1">
        <f t="array" ref="G32">IFERROR(INDEX(對照用!$B$1:$D$103,SMALL(IF(對照用!$B$1:$B$103=E30,ROW(對照用!$B$1:$B$103),"X"),MOD(ROW(),6)+1),3),"")</f>
        <v/>
      </c>
      <c r="H32" s="11"/>
      <c r="I32" s="230"/>
      <c r="J32" s="225"/>
      <c r="K32" s="233"/>
      <c r="L32" s="163"/>
      <c r="M32" s="146"/>
      <c r="N32" s="146" t="str">
        <f t="shared" ref="N32" si="32">IF(L30="","",IF(L30="X","X",IF($E$2&lt;L30,"X
未達首次列計年度
Not reaching the initial calculation year",IF($E$2&gt;M30,"X
已過審核範圍 
Out of the audit scope","V"))))</f>
        <v/>
      </c>
      <c r="O32" s="149"/>
      <c r="P32" s="112"/>
      <c r="Q32" s="216"/>
    </row>
    <row r="33" spans="2:17" ht="24.75" customHeight="1">
      <c r="B33" s="219" t="str">
        <f t="shared" si="4"/>
        <v/>
      </c>
      <c r="C33" s="222"/>
      <c r="D33" s="225"/>
      <c r="E33" s="225"/>
      <c r="F33" s="132"/>
      <c r="G33" s="45" t="str" cm="1">
        <f t="array" ref="G33">IFERROR(INDEX(對照用!$B$1:$D$103,SMALL(IF(對照用!$B$1:$B$103=E30,ROW(對照用!$B$1:$B$103),"X"),MOD(ROW(),6)+1),3),"")</f>
        <v/>
      </c>
      <c r="H33" s="11"/>
      <c r="I33" s="230"/>
      <c r="J33" s="225"/>
      <c r="K33" s="233"/>
      <c r="L33" s="163"/>
      <c r="M33" s="146"/>
      <c r="N33" s="146" t="str">
        <f t="shared" ref="N33" si="33">IF(L30="","",IF(L30="X","X",IF($E$2&lt;L30,"X
未達首次列計年度
Not reaching the initial calculation year",IF($E$2&gt;M30,"X
已過審核範圍 
Out of the audit scope","V"))))</f>
        <v/>
      </c>
      <c r="O33" s="149"/>
      <c r="P33" s="112"/>
      <c r="Q33" s="216"/>
    </row>
    <row r="34" spans="2:17" ht="24.75" customHeight="1">
      <c r="B34" s="219" t="str">
        <f t="shared" si="4"/>
        <v/>
      </c>
      <c r="C34" s="222"/>
      <c r="D34" s="225"/>
      <c r="E34" s="225"/>
      <c r="F34" s="132"/>
      <c r="G34" s="45" t="str" cm="1">
        <f t="array" ref="G34">IFERROR(INDEX(對照用!$B$1:$D$103,SMALL(IF(對照用!$B$1:$B$103=E30,ROW(對照用!$B$1:$B$103),"X"),MOD(ROW(),6)+1),3),"")</f>
        <v/>
      </c>
      <c r="H34" s="11"/>
      <c r="I34" s="230"/>
      <c r="J34" s="225"/>
      <c r="K34" s="233"/>
      <c r="L34" s="163"/>
      <c r="M34" s="146"/>
      <c r="N34" s="146" t="str">
        <f t="shared" ref="N34" si="34">IF(L30="","",IF(L30="X","X",IF($E$2&lt;L30,"X
未達首次列計年度
Not reaching the initial calculation year",IF($E$2&gt;M30,"X
已過審核範圍 
Out of the audit scope","V"))))</f>
        <v/>
      </c>
      <c r="O34" s="149"/>
      <c r="P34" s="112"/>
      <c r="Q34" s="216"/>
    </row>
    <row r="35" spans="2:17" ht="24.75" customHeight="1" thickBot="1">
      <c r="B35" s="220" t="str">
        <f t="shared" si="4"/>
        <v/>
      </c>
      <c r="C35" s="223"/>
      <c r="D35" s="226"/>
      <c r="E35" s="226"/>
      <c r="F35" s="228"/>
      <c r="G35" s="46" t="str" cm="1">
        <f t="array" ref="G35">IFERROR(INDEX(對照用!$B$1:$D$103,SMALL(IF(對照用!$B$1:$B$103=E30,ROW(對照用!$B$1:$B$103),"X"),MOD(ROW(),6)+1),3),"")</f>
        <v/>
      </c>
      <c r="H35" s="12"/>
      <c r="I35" s="231"/>
      <c r="J35" s="226"/>
      <c r="K35" s="234"/>
      <c r="L35" s="236"/>
      <c r="M35" s="210"/>
      <c r="N35" s="210" t="str">
        <f t="shared" ref="N35" si="35">IF(L30="","",IF(L30="X","X",IF($E$2&lt;L30,"X
未達首次列計年度
Not reaching the initial calculation year",IF($E$2&gt;M30,"X
已過審核範圍 
Out of the audit scope","V"))))</f>
        <v/>
      </c>
      <c r="O35" s="212"/>
      <c r="P35" s="214"/>
      <c r="Q35" s="217"/>
    </row>
    <row r="36" spans="2:17" ht="24.75" customHeight="1">
      <c r="B36" s="218" t="str">
        <f t="shared" ref="B36" si="36">IF(E36&lt;&gt;"",B30+1,"")</f>
        <v/>
      </c>
      <c r="C36" s="221" t="str">
        <f t="shared" ref="C36" si="37">IF(D36&lt;&gt;"",IF(D36&lt;$E$2,"舊","當"),"")</f>
        <v/>
      </c>
      <c r="D36" s="224"/>
      <c r="E36" s="224"/>
      <c r="F36" s="227" t="str">
        <f>_xlfn.IFNA(VLOOKUP(E36,對照用!$B:$C,2,0)," ")</f>
        <v xml:space="preserve"> </v>
      </c>
      <c r="G36" s="44" t="str" cm="1">
        <f t="array" ref="G36">IFERROR(INDEX(對照用!$B$1:$D$103,SMALL(IF(對照用!$B$1:$B$103=E36,ROW(對照用!$B$1:$B$103),"X"),MOD(ROW(),6)+1),3),"")</f>
        <v/>
      </c>
      <c r="H36" s="10"/>
      <c r="I36" s="229"/>
      <c r="J36" s="224"/>
      <c r="K36" s="232"/>
      <c r="L36" s="235"/>
      <c r="M36" s="209" t="str">
        <f t="shared" ref="M36" si="38">IF(L36="X","X",IF(L36&lt;&gt;0,L36+9,""))</f>
        <v/>
      </c>
      <c r="N36" s="209" t="str">
        <f t="shared" ref="N36" si="39">IF(L36="","",IF(L36="X","X",IF($E$2&lt;L36,"X
未達首次列計年度
Not reaching the initial calculation year",IF($E$2&gt;M36,"X
已過審核範圍 
Out of the audit scope","V"))))</f>
        <v/>
      </c>
      <c r="O36" s="211"/>
      <c r="P36" s="213" t="str">
        <f t="shared" ref="P36" si="40">IF(N36="X
未達首次列計年度
Not reaching the initial calculation year",0,IF(N36="X
已過審核範圍 
Out of the audit scope",0,IF(N36="X",0,IF(N36="","",IF(O36&lt;&gt;"",O36,I36)))))</f>
        <v/>
      </c>
      <c r="Q36" s="215"/>
    </row>
    <row r="37" spans="2:17" ht="24.75" customHeight="1">
      <c r="B37" s="219" t="str">
        <f t="shared" si="4"/>
        <v/>
      </c>
      <c r="C37" s="222"/>
      <c r="D37" s="225"/>
      <c r="E37" s="225"/>
      <c r="F37" s="132"/>
      <c r="G37" s="45" t="str" cm="1">
        <f t="array" ref="G37">IFERROR(INDEX(對照用!$B$1:$D$103,SMALL(IF(對照用!$B$1:$B$103=E36,ROW(對照用!$B$1:$B$103),"X"),MOD(ROW(),6)+1),3),"")</f>
        <v/>
      </c>
      <c r="H37" s="11"/>
      <c r="I37" s="230"/>
      <c r="J37" s="225"/>
      <c r="K37" s="233"/>
      <c r="L37" s="163"/>
      <c r="M37" s="146"/>
      <c r="N37" s="146" t="str">
        <f t="shared" ref="N37" si="41">IF(L36="","",IF(L36="X","X",IF($E$2&lt;L36,"X
未達首次列計年度
Not reaching the initial calculation year",IF($E$2&gt;M36,"X
已過審核範圍 
Out of the audit scope","V"))))</f>
        <v/>
      </c>
      <c r="O37" s="149"/>
      <c r="P37" s="112"/>
      <c r="Q37" s="216"/>
    </row>
    <row r="38" spans="2:17" ht="24.75" customHeight="1">
      <c r="B38" s="219" t="str">
        <f t="shared" si="4"/>
        <v/>
      </c>
      <c r="C38" s="222"/>
      <c r="D38" s="225"/>
      <c r="E38" s="225"/>
      <c r="F38" s="132"/>
      <c r="G38" s="45" t="str" cm="1">
        <f t="array" ref="G38">IFERROR(INDEX(對照用!$B$1:$D$103,SMALL(IF(對照用!$B$1:$B$103=E36,ROW(對照用!$B$1:$B$103),"X"),MOD(ROW(),6)+1),3),"")</f>
        <v/>
      </c>
      <c r="H38" s="11"/>
      <c r="I38" s="230"/>
      <c r="J38" s="225"/>
      <c r="K38" s="233"/>
      <c r="L38" s="163"/>
      <c r="M38" s="146"/>
      <c r="N38" s="146" t="str">
        <f t="shared" ref="N38" si="42">IF(L36="","",IF(L36="X","X",IF($E$2&lt;L36,"X
未達首次列計年度
Not reaching the initial calculation year",IF($E$2&gt;M36,"X
已過審核範圍 
Out of the audit scope","V"))))</f>
        <v/>
      </c>
      <c r="O38" s="149"/>
      <c r="P38" s="112"/>
      <c r="Q38" s="216"/>
    </row>
    <row r="39" spans="2:17" ht="24.75" customHeight="1">
      <c r="B39" s="219" t="str">
        <f t="shared" si="4"/>
        <v/>
      </c>
      <c r="C39" s="222"/>
      <c r="D39" s="225"/>
      <c r="E39" s="225"/>
      <c r="F39" s="132"/>
      <c r="G39" s="45" t="str" cm="1">
        <f t="array" ref="G39">IFERROR(INDEX(對照用!$B$1:$D$103,SMALL(IF(對照用!$B$1:$B$103=E36,ROW(對照用!$B$1:$B$103),"X"),MOD(ROW(),6)+1),3),"")</f>
        <v/>
      </c>
      <c r="H39" s="11"/>
      <c r="I39" s="230"/>
      <c r="J39" s="225"/>
      <c r="K39" s="233"/>
      <c r="L39" s="163"/>
      <c r="M39" s="146"/>
      <c r="N39" s="146" t="str">
        <f t="shared" ref="N39" si="43">IF(L36="","",IF(L36="X","X",IF($E$2&lt;L36,"X
未達首次列計年度
Not reaching the initial calculation year",IF($E$2&gt;M36,"X
已過審核範圍 
Out of the audit scope","V"))))</f>
        <v/>
      </c>
      <c r="O39" s="149"/>
      <c r="P39" s="112"/>
      <c r="Q39" s="216"/>
    </row>
    <row r="40" spans="2:17" ht="24.75" customHeight="1">
      <c r="B40" s="219" t="str">
        <f t="shared" si="4"/>
        <v/>
      </c>
      <c r="C40" s="222"/>
      <c r="D40" s="225"/>
      <c r="E40" s="225"/>
      <c r="F40" s="132"/>
      <c r="G40" s="45" t="str" cm="1">
        <f t="array" ref="G40">IFERROR(INDEX(對照用!$B$1:$D$103,SMALL(IF(對照用!$B$1:$B$103=E36,ROW(對照用!$B$1:$B$103),"X"),MOD(ROW(),6)+1),3),"")</f>
        <v/>
      </c>
      <c r="H40" s="11"/>
      <c r="I40" s="230"/>
      <c r="J40" s="225"/>
      <c r="K40" s="233"/>
      <c r="L40" s="163"/>
      <c r="M40" s="146"/>
      <c r="N40" s="146" t="str">
        <f t="shared" ref="N40" si="44">IF(L36="","",IF(L36="X","X",IF($E$2&lt;L36,"X
未達首次列計年度
Not reaching the initial calculation year",IF($E$2&gt;M36,"X
已過審核範圍 
Out of the audit scope","V"))))</f>
        <v/>
      </c>
      <c r="O40" s="149"/>
      <c r="P40" s="112"/>
      <c r="Q40" s="216"/>
    </row>
    <row r="41" spans="2:17" ht="24.75" customHeight="1" thickBot="1">
      <c r="B41" s="220" t="str">
        <f t="shared" si="4"/>
        <v/>
      </c>
      <c r="C41" s="223"/>
      <c r="D41" s="226"/>
      <c r="E41" s="226"/>
      <c r="F41" s="228"/>
      <c r="G41" s="46" t="str" cm="1">
        <f t="array" ref="G41">IFERROR(INDEX(對照用!$B$1:$D$103,SMALL(IF(對照用!$B$1:$B$103=E36,ROW(對照用!$B$1:$B$103),"X"),MOD(ROW(),6)+1),3),"")</f>
        <v/>
      </c>
      <c r="H41" s="12"/>
      <c r="I41" s="231"/>
      <c r="J41" s="226"/>
      <c r="K41" s="234"/>
      <c r="L41" s="236"/>
      <c r="M41" s="210"/>
      <c r="N41" s="210" t="str">
        <f t="shared" ref="N41" si="45">IF(L36="","",IF(L36="X","X",IF($E$2&lt;L36,"X
未達首次列計年度
Not reaching the initial calculation year",IF($E$2&gt;M36,"X
已過審核範圍 
Out of the audit scope","V"))))</f>
        <v/>
      </c>
      <c r="O41" s="212"/>
      <c r="P41" s="214"/>
      <c r="Q41" s="217"/>
    </row>
    <row r="42" spans="2:17" ht="24.75" customHeight="1">
      <c r="B42" s="218" t="str">
        <f t="shared" ref="B42" si="46">IF(E42&lt;&gt;"",B36+1,"")</f>
        <v/>
      </c>
      <c r="C42" s="221" t="str">
        <f t="shared" ref="C42" si="47">IF(D42&lt;&gt;"",IF(D42&lt;$E$2,"舊","當"),"")</f>
        <v/>
      </c>
      <c r="D42" s="224"/>
      <c r="E42" s="224"/>
      <c r="F42" s="227" t="str">
        <f>_xlfn.IFNA(VLOOKUP(E42,對照用!$B:$C,2,0)," ")</f>
        <v xml:space="preserve"> </v>
      </c>
      <c r="G42" s="44" t="str" cm="1">
        <f t="array" ref="G42">IFERROR(INDEX(對照用!$B$1:$D$103,SMALL(IF(對照用!$B$1:$B$103=E42,ROW(對照用!$B$1:$B$103),"X"),MOD(ROW(),6)+1),3),"")</f>
        <v/>
      </c>
      <c r="H42" s="10"/>
      <c r="I42" s="229"/>
      <c r="J42" s="224"/>
      <c r="K42" s="232"/>
      <c r="L42" s="235"/>
      <c r="M42" s="209" t="str">
        <f t="shared" ref="M42" si="48">IF(L42="X","X",IF(L42&lt;&gt;0,L42+9,""))</f>
        <v/>
      </c>
      <c r="N42" s="209" t="str">
        <f t="shared" ref="N42" si="49">IF(L42="","",IF(L42="X","X",IF($E$2&lt;L42,"X
未達首次列計年度
Not reaching the initial calculation year",IF($E$2&gt;M42,"X
已過審核範圍 
Out of the audit scope","V"))))</f>
        <v/>
      </c>
      <c r="O42" s="211"/>
      <c r="P42" s="213" t="str">
        <f t="shared" ref="P42" si="50">IF(N42="X
未達首次列計年度
Not reaching the initial calculation year",0,IF(N42="X
已過審核範圍 
Out of the audit scope",0,IF(N42="X",0,IF(N42="","",IF(O42&lt;&gt;"",O42,I42)))))</f>
        <v/>
      </c>
      <c r="Q42" s="215"/>
    </row>
    <row r="43" spans="2:17" ht="24.75" customHeight="1">
      <c r="B43" s="219" t="str">
        <f t="shared" si="4"/>
        <v/>
      </c>
      <c r="C43" s="222"/>
      <c r="D43" s="225"/>
      <c r="E43" s="225"/>
      <c r="F43" s="132"/>
      <c r="G43" s="45" t="str" cm="1">
        <f t="array" ref="G43">IFERROR(INDEX(對照用!$B$1:$D$103,SMALL(IF(對照用!$B$1:$B$103=E42,ROW(對照用!$B$1:$B$103),"X"),MOD(ROW(),6)+1),3),"")</f>
        <v/>
      </c>
      <c r="H43" s="11"/>
      <c r="I43" s="230"/>
      <c r="J43" s="225"/>
      <c r="K43" s="233"/>
      <c r="L43" s="163"/>
      <c r="M43" s="146"/>
      <c r="N43" s="146" t="str">
        <f t="shared" ref="N43" si="51">IF(L42="","",IF(L42="X","X",IF($E$2&lt;L42,"X
未達首次列計年度
Not reaching the initial calculation year",IF($E$2&gt;M42,"X
已過審核範圍 
Out of the audit scope","V"))))</f>
        <v/>
      </c>
      <c r="O43" s="149"/>
      <c r="P43" s="112"/>
      <c r="Q43" s="216"/>
    </row>
    <row r="44" spans="2:17" ht="24.75" customHeight="1">
      <c r="B44" s="219" t="str">
        <f t="shared" si="4"/>
        <v/>
      </c>
      <c r="C44" s="222"/>
      <c r="D44" s="225"/>
      <c r="E44" s="225"/>
      <c r="F44" s="132"/>
      <c r="G44" s="45" t="str" cm="1">
        <f t="array" ref="G44">IFERROR(INDEX(對照用!$B$1:$D$103,SMALL(IF(對照用!$B$1:$B$103=E42,ROW(對照用!$B$1:$B$103),"X"),MOD(ROW(),6)+1),3),"")</f>
        <v/>
      </c>
      <c r="H44" s="11"/>
      <c r="I44" s="230"/>
      <c r="J44" s="225"/>
      <c r="K44" s="233"/>
      <c r="L44" s="163"/>
      <c r="M44" s="146"/>
      <c r="N44" s="146" t="str">
        <f t="shared" ref="N44" si="52">IF(L42="","",IF(L42="X","X",IF($E$2&lt;L42,"X
未達首次列計年度
Not reaching the initial calculation year",IF($E$2&gt;M42,"X
已過審核範圍 
Out of the audit scope","V"))))</f>
        <v/>
      </c>
      <c r="O44" s="149"/>
      <c r="P44" s="112"/>
      <c r="Q44" s="216"/>
    </row>
    <row r="45" spans="2:17" ht="24.75" customHeight="1">
      <c r="B45" s="219" t="str">
        <f t="shared" si="4"/>
        <v/>
      </c>
      <c r="C45" s="222"/>
      <c r="D45" s="225"/>
      <c r="E45" s="225"/>
      <c r="F45" s="132"/>
      <c r="G45" s="45" t="str" cm="1">
        <f t="array" ref="G45">IFERROR(INDEX(對照用!$B$1:$D$103,SMALL(IF(對照用!$B$1:$B$103=E42,ROW(對照用!$B$1:$B$103),"X"),MOD(ROW(),6)+1),3),"")</f>
        <v/>
      </c>
      <c r="H45" s="11"/>
      <c r="I45" s="230"/>
      <c r="J45" s="225"/>
      <c r="K45" s="233"/>
      <c r="L45" s="163"/>
      <c r="M45" s="146"/>
      <c r="N45" s="146" t="str">
        <f t="shared" ref="N45" si="53">IF(L42="","",IF(L42="X","X",IF($E$2&lt;L42,"X
未達首次列計年度
Not reaching the initial calculation year",IF($E$2&gt;M42,"X
已過審核範圍 
Out of the audit scope","V"))))</f>
        <v/>
      </c>
      <c r="O45" s="149"/>
      <c r="P45" s="112"/>
      <c r="Q45" s="216"/>
    </row>
    <row r="46" spans="2:17" ht="24.75" customHeight="1">
      <c r="B46" s="219" t="str">
        <f t="shared" si="4"/>
        <v/>
      </c>
      <c r="C46" s="222"/>
      <c r="D46" s="225"/>
      <c r="E46" s="225"/>
      <c r="F46" s="132"/>
      <c r="G46" s="45" t="str" cm="1">
        <f t="array" ref="G46">IFERROR(INDEX(對照用!$B$1:$D$103,SMALL(IF(對照用!$B$1:$B$103=E42,ROW(對照用!$B$1:$B$103),"X"),MOD(ROW(),6)+1),3),"")</f>
        <v/>
      </c>
      <c r="H46" s="11"/>
      <c r="I46" s="230"/>
      <c r="J46" s="225"/>
      <c r="K46" s="233"/>
      <c r="L46" s="163"/>
      <c r="M46" s="146"/>
      <c r="N46" s="146" t="str">
        <f t="shared" ref="N46" si="54">IF(L42="","",IF(L42="X","X",IF($E$2&lt;L42,"X
未達首次列計年度
Not reaching the initial calculation year",IF($E$2&gt;M42,"X
已過審核範圍 
Out of the audit scope","V"))))</f>
        <v/>
      </c>
      <c r="O46" s="149"/>
      <c r="P46" s="112"/>
      <c r="Q46" s="216"/>
    </row>
    <row r="47" spans="2:17" ht="24.75" customHeight="1" thickBot="1">
      <c r="B47" s="220" t="str">
        <f t="shared" si="4"/>
        <v/>
      </c>
      <c r="C47" s="223"/>
      <c r="D47" s="226"/>
      <c r="E47" s="226"/>
      <c r="F47" s="228"/>
      <c r="G47" s="46" t="str" cm="1">
        <f t="array" ref="G47">IFERROR(INDEX(對照用!$B$1:$D$103,SMALL(IF(對照用!$B$1:$B$103=E42,ROW(對照用!$B$1:$B$103),"X"),MOD(ROW(),6)+1),3),"")</f>
        <v/>
      </c>
      <c r="H47" s="12"/>
      <c r="I47" s="231"/>
      <c r="J47" s="226"/>
      <c r="K47" s="234"/>
      <c r="L47" s="236"/>
      <c r="M47" s="210"/>
      <c r="N47" s="210" t="str">
        <f t="shared" ref="N47" si="55">IF(L42="","",IF(L42="X","X",IF($E$2&lt;L42,"X
未達首次列計年度
Not reaching the initial calculation year",IF($E$2&gt;M42,"X
已過審核範圍 
Out of the audit scope","V"))))</f>
        <v/>
      </c>
      <c r="O47" s="212"/>
      <c r="P47" s="214"/>
      <c r="Q47" s="217"/>
    </row>
    <row r="48" spans="2:17" ht="24.75" customHeight="1">
      <c r="B48" s="218" t="str">
        <f t="shared" ref="B48" si="56">IF(E48&lt;&gt;"",B42+1,"")</f>
        <v/>
      </c>
      <c r="C48" s="221" t="str">
        <f t="shared" ref="C48" si="57">IF(D48&lt;&gt;"",IF(D48&lt;$E$2,"舊","當"),"")</f>
        <v/>
      </c>
      <c r="D48" s="224"/>
      <c r="E48" s="224"/>
      <c r="F48" s="227" t="str">
        <f>_xlfn.IFNA(VLOOKUP(E48,對照用!$B:$C,2,0)," ")</f>
        <v xml:space="preserve"> </v>
      </c>
      <c r="G48" s="44" t="str" cm="1">
        <f t="array" ref="G48">IFERROR(INDEX(對照用!$B$1:$D$103,SMALL(IF(對照用!$B$1:$B$103=E48,ROW(對照用!$B$1:$B$103),"X"),MOD(ROW(),6)+1),3),"")</f>
        <v/>
      </c>
      <c r="H48" s="10"/>
      <c r="I48" s="229"/>
      <c r="J48" s="224"/>
      <c r="K48" s="232"/>
      <c r="L48" s="235"/>
      <c r="M48" s="209" t="str">
        <f t="shared" ref="M48" si="58">IF(L48="X","X",IF(L48&lt;&gt;0,L48+9,""))</f>
        <v/>
      </c>
      <c r="N48" s="209" t="str">
        <f t="shared" ref="N48" si="59">IF(L48="","",IF(L48="X","X",IF($E$2&lt;L48,"X
未達首次列計年度
Not reaching the initial calculation year",IF($E$2&gt;M48,"X
已過審核範圍 
Out of the audit scope","V"))))</f>
        <v/>
      </c>
      <c r="O48" s="211"/>
      <c r="P48" s="213" t="str">
        <f t="shared" ref="P48" si="60">IF(N48="X
未達首次列計年度
Not reaching the initial calculation year",0,IF(N48="X
已過審核範圍 
Out of the audit scope",0,IF(N48="X",0,IF(N48="","",IF(O48&lt;&gt;"",O48,I48)))))</f>
        <v/>
      </c>
      <c r="Q48" s="215"/>
    </row>
    <row r="49" spans="2:17" ht="24.75" customHeight="1">
      <c r="B49" s="219" t="str">
        <f t="shared" si="4"/>
        <v/>
      </c>
      <c r="C49" s="222"/>
      <c r="D49" s="225"/>
      <c r="E49" s="225"/>
      <c r="F49" s="132"/>
      <c r="G49" s="45" t="str" cm="1">
        <f t="array" ref="G49">IFERROR(INDEX(對照用!$B$1:$D$103,SMALL(IF(對照用!$B$1:$B$103=E48,ROW(對照用!$B$1:$B$103),"X"),MOD(ROW(),6)+1),3),"")</f>
        <v/>
      </c>
      <c r="H49" s="11"/>
      <c r="I49" s="230"/>
      <c r="J49" s="225"/>
      <c r="K49" s="233"/>
      <c r="L49" s="163"/>
      <c r="M49" s="146"/>
      <c r="N49" s="146" t="str">
        <f t="shared" ref="N49" si="61">IF(L48="","",IF(L48="X","X",IF($E$2&lt;L48,"X
未達首次列計年度
Not reaching the initial calculation year",IF($E$2&gt;M48,"X
已過審核範圍 
Out of the audit scope","V"))))</f>
        <v/>
      </c>
      <c r="O49" s="149"/>
      <c r="P49" s="112"/>
      <c r="Q49" s="216"/>
    </row>
    <row r="50" spans="2:17" ht="24.75" customHeight="1">
      <c r="B50" s="219" t="str">
        <f t="shared" si="4"/>
        <v/>
      </c>
      <c r="C50" s="222"/>
      <c r="D50" s="225"/>
      <c r="E50" s="225"/>
      <c r="F50" s="132"/>
      <c r="G50" s="45" t="str" cm="1">
        <f t="array" ref="G50">IFERROR(INDEX(對照用!$B$1:$D$103,SMALL(IF(對照用!$B$1:$B$103=E48,ROW(對照用!$B$1:$B$103),"X"),MOD(ROW(),6)+1),3),"")</f>
        <v/>
      </c>
      <c r="H50" s="11"/>
      <c r="I50" s="230"/>
      <c r="J50" s="225"/>
      <c r="K50" s="233"/>
      <c r="L50" s="163"/>
      <c r="M50" s="146"/>
      <c r="N50" s="146" t="str">
        <f t="shared" ref="N50" si="62">IF(L48="","",IF(L48="X","X",IF($E$2&lt;L48,"X
未達首次列計年度
Not reaching the initial calculation year",IF($E$2&gt;M48,"X
已過審核範圍 
Out of the audit scope","V"))))</f>
        <v/>
      </c>
      <c r="O50" s="149"/>
      <c r="P50" s="112"/>
      <c r="Q50" s="216"/>
    </row>
    <row r="51" spans="2:17" ht="24.75" customHeight="1">
      <c r="B51" s="219" t="str">
        <f t="shared" si="4"/>
        <v/>
      </c>
      <c r="C51" s="222"/>
      <c r="D51" s="225"/>
      <c r="E51" s="225"/>
      <c r="F51" s="132"/>
      <c r="G51" s="45" t="str" cm="1">
        <f t="array" ref="G51">IFERROR(INDEX(對照用!$B$1:$D$103,SMALL(IF(對照用!$B$1:$B$103=E48,ROW(對照用!$B$1:$B$103),"X"),MOD(ROW(),6)+1),3),"")</f>
        <v/>
      </c>
      <c r="H51" s="11"/>
      <c r="I51" s="230"/>
      <c r="J51" s="225"/>
      <c r="K51" s="233"/>
      <c r="L51" s="163"/>
      <c r="M51" s="146"/>
      <c r="N51" s="146" t="str">
        <f t="shared" ref="N51" si="63">IF(L48="","",IF(L48="X","X",IF($E$2&lt;L48,"X
未達首次列計年度
Not reaching the initial calculation year",IF($E$2&gt;M48,"X
已過審核範圍 
Out of the audit scope","V"))))</f>
        <v/>
      </c>
      <c r="O51" s="149"/>
      <c r="P51" s="112"/>
      <c r="Q51" s="216"/>
    </row>
    <row r="52" spans="2:17" ht="24.75" customHeight="1">
      <c r="B52" s="219" t="str">
        <f t="shared" si="4"/>
        <v/>
      </c>
      <c r="C52" s="222"/>
      <c r="D52" s="225"/>
      <c r="E52" s="225"/>
      <c r="F52" s="132"/>
      <c r="G52" s="45" t="str" cm="1">
        <f t="array" ref="G52">IFERROR(INDEX(對照用!$B$1:$D$103,SMALL(IF(對照用!$B$1:$B$103=E48,ROW(對照用!$B$1:$B$103),"X"),MOD(ROW(),6)+1),3),"")</f>
        <v/>
      </c>
      <c r="H52" s="11"/>
      <c r="I52" s="230"/>
      <c r="J52" s="225"/>
      <c r="K52" s="233"/>
      <c r="L52" s="163"/>
      <c r="M52" s="146"/>
      <c r="N52" s="146" t="str">
        <f t="shared" ref="N52" si="64">IF(L48="","",IF(L48="X","X",IF($E$2&lt;L48,"X
未達首次列計年度
Not reaching the initial calculation year",IF($E$2&gt;M48,"X
已過審核範圍 
Out of the audit scope","V"))))</f>
        <v/>
      </c>
      <c r="O52" s="149"/>
      <c r="P52" s="112"/>
      <c r="Q52" s="216"/>
    </row>
    <row r="53" spans="2:17" ht="24.75" customHeight="1" thickBot="1">
      <c r="B53" s="220" t="str">
        <f t="shared" si="4"/>
        <v/>
      </c>
      <c r="C53" s="223"/>
      <c r="D53" s="226"/>
      <c r="E53" s="226"/>
      <c r="F53" s="228"/>
      <c r="G53" s="46" t="str" cm="1">
        <f t="array" ref="G53">IFERROR(INDEX(對照用!$B$1:$D$103,SMALL(IF(對照用!$B$1:$B$103=E48,ROW(對照用!$B$1:$B$103),"X"),MOD(ROW(),6)+1),3),"")</f>
        <v/>
      </c>
      <c r="H53" s="12"/>
      <c r="I53" s="231"/>
      <c r="J53" s="226"/>
      <c r="K53" s="234"/>
      <c r="L53" s="236"/>
      <c r="M53" s="210"/>
      <c r="N53" s="210" t="str">
        <f t="shared" ref="N53" si="65">IF(L48="","",IF(L48="X","X",IF($E$2&lt;L48,"X
未達首次列計年度
Not reaching the initial calculation year",IF($E$2&gt;M48,"X
已過審核範圍 
Out of the audit scope","V"))))</f>
        <v/>
      </c>
      <c r="O53" s="212"/>
      <c r="P53" s="214"/>
      <c r="Q53" s="217"/>
    </row>
    <row r="54" spans="2:17" ht="24.75" customHeight="1">
      <c r="B54" s="218" t="str">
        <f t="shared" ref="B54" si="66">IF(E54&lt;&gt;"",B48+1,"")</f>
        <v/>
      </c>
      <c r="C54" s="221" t="str">
        <f t="shared" ref="C54" si="67">IF(D54&lt;&gt;"",IF(D54&lt;$E$2,"舊","當"),"")</f>
        <v/>
      </c>
      <c r="D54" s="224"/>
      <c r="E54" s="224"/>
      <c r="F54" s="227" t="str">
        <f>_xlfn.IFNA(VLOOKUP(E54,對照用!$B:$C,2,0)," ")</f>
        <v xml:space="preserve"> </v>
      </c>
      <c r="G54" s="44" t="str" cm="1">
        <f t="array" ref="G54">IFERROR(INDEX(對照用!$B$1:$D$103,SMALL(IF(對照用!$B$1:$B$103=E54,ROW(對照用!$B$1:$B$103),"X"),MOD(ROW(),6)+1),3),"")</f>
        <v/>
      </c>
      <c r="H54" s="10"/>
      <c r="I54" s="229"/>
      <c r="J54" s="224"/>
      <c r="K54" s="232"/>
      <c r="L54" s="235"/>
      <c r="M54" s="209" t="str">
        <f t="shared" ref="M54" si="68">IF(L54="X","X",IF(L54&lt;&gt;0,L54+9,""))</f>
        <v/>
      </c>
      <c r="N54" s="209" t="str">
        <f t="shared" ref="N54" si="69">IF(L54="","",IF(L54="X","X",IF($E$2&lt;L54,"X
未達首次列計年度
Not reaching the initial calculation year",IF($E$2&gt;M54,"X
已過審核範圍 
Out of the audit scope","V"))))</f>
        <v/>
      </c>
      <c r="O54" s="211"/>
      <c r="P54" s="213" t="str">
        <f t="shared" ref="P54" si="70">IF(N54="X
未達首次列計年度
Not reaching the initial calculation year",0,IF(N54="X
已過審核範圍 
Out of the audit scope",0,IF(N54="X",0,IF(N54="","",IF(O54&lt;&gt;"",O54,I54)))))</f>
        <v/>
      </c>
      <c r="Q54" s="215"/>
    </row>
    <row r="55" spans="2:17" ht="24.75" customHeight="1">
      <c r="B55" s="219" t="str">
        <f t="shared" si="4"/>
        <v/>
      </c>
      <c r="C55" s="222"/>
      <c r="D55" s="225"/>
      <c r="E55" s="225"/>
      <c r="F55" s="132"/>
      <c r="G55" s="45" t="str" cm="1">
        <f t="array" ref="G55">IFERROR(INDEX(對照用!$B$1:$D$103,SMALL(IF(對照用!$B$1:$B$103=E54,ROW(對照用!$B$1:$B$103),"X"),MOD(ROW(),6)+1),3),"")</f>
        <v/>
      </c>
      <c r="H55" s="11"/>
      <c r="I55" s="230"/>
      <c r="J55" s="225"/>
      <c r="K55" s="233"/>
      <c r="L55" s="163"/>
      <c r="M55" s="146"/>
      <c r="N55" s="146" t="str">
        <f t="shared" ref="N55" si="71">IF(L54="","",IF(L54="X","X",IF($E$2&lt;L54,"X
未達首次列計年度
Not reaching the initial calculation year",IF($E$2&gt;M54,"X
已過審核範圍 
Out of the audit scope","V"))))</f>
        <v/>
      </c>
      <c r="O55" s="149"/>
      <c r="P55" s="112"/>
      <c r="Q55" s="216"/>
    </row>
    <row r="56" spans="2:17" ht="24.75" customHeight="1">
      <c r="B56" s="219" t="str">
        <f t="shared" si="4"/>
        <v/>
      </c>
      <c r="C56" s="222"/>
      <c r="D56" s="225"/>
      <c r="E56" s="225"/>
      <c r="F56" s="132"/>
      <c r="G56" s="45" t="str" cm="1">
        <f t="array" ref="G56">IFERROR(INDEX(對照用!$B$1:$D$103,SMALL(IF(對照用!$B$1:$B$103=E54,ROW(對照用!$B$1:$B$103),"X"),MOD(ROW(),6)+1),3),"")</f>
        <v/>
      </c>
      <c r="H56" s="11"/>
      <c r="I56" s="230"/>
      <c r="J56" s="225"/>
      <c r="K56" s="233"/>
      <c r="L56" s="163"/>
      <c r="M56" s="146"/>
      <c r="N56" s="146" t="str">
        <f t="shared" ref="N56" si="72">IF(L54="","",IF(L54="X","X",IF($E$2&lt;L54,"X
未達首次列計年度
Not reaching the initial calculation year",IF($E$2&gt;M54,"X
已過審核範圍 
Out of the audit scope","V"))))</f>
        <v/>
      </c>
      <c r="O56" s="149"/>
      <c r="P56" s="112"/>
      <c r="Q56" s="216"/>
    </row>
    <row r="57" spans="2:17" ht="24.75" customHeight="1">
      <c r="B57" s="219" t="str">
        <f t="shared" si="4"/>
        <v/>
      </c>
      <c r="C57" s="222"/>
      <c r="D57" s="225"/>
      <c r="E57" s="225"/>
      <c r="F57" s="132"/>
      <c r="G57" s="45" t="str" cm="1">
        <f t="array" ref="G57">IFERROR(INDEX(對照用!$B$1:$D$103,SMALL(IF(對照用!$B$1:$B$103=E54,ROW(對照用!$B$1:$B$103),"X"),MOD(ROW(),6)+1),3),"")</f>
        <v/>
      </c>
      <c r="H57" s="11"/>
      <c r="I57" s="230"/>
      <c r="J57" s="225"/>
      <c r="K57" s="233"/>
      <c r="L57" s="163"/>
      <c r="M57" s="146"/>
      <c r="N57" s="146" t="str">
        <f t="shared" ref="N57" si="73">IF(L54="","",IF(L54="X","X",IF($E$2&lt;L54,"X
未達首次列計年度
Not reaching the initial calculation year",IF($E$2&gt;M54,"X
已過審核範圍 
Out of the audit scope","V"))))</f>
        <v/>
      </c>
      <c r="O57" s="149"/>
      <c r="P57" s="112"/>
      <c r="Q57" s="216"/>
    </row>
    <row r="58" spans="2:17" ht="24.75" customHeight="1">
      <c r="B58" s="219" t="str">
        <f t="shared" si="4"/>
        <v/>
      </c>
      <c r="C58" s="222"/>
      <c r="D58" s="225"/>
      <c r="E58" s="225"/>
      <c r="F58" s="132"/>
      <c r="G58" s="45" t="str" cm="1">
        <f t="array" ref="G58">IFERROR(INDEX(對照用!$B$1:$D$103,SMALL(IF(對照用!$B$1:$B$103=E54,ROW(對照用!$B$1:$B$103),"X"),MOD(ROW(),6)+1),3),"")</f>
        <v/>
      </c>
      <c r="H58" s="11"/>
      <c r="I58" s="230"/>
      <c r="J58" s="225"/>
      <c r="K58" s="233"/>
      <c r="L58" s="163"/>
      <c r="M58" s="146"/>
      <c r="N58" s="146" t="str">
        <f t="shared" ref="N58" si="74">IF(L54="","",IF(L54="X","X",IF($E$2&lt;L54,"X
未達首次列計年度
Not reaching the initial calculation year",IF($E$2&gt;M54,"X
已過審核範圍 
Out of the audit scope","V"))))</f>
        <v/>
      </c>
      <c r="O58" s="149"/>
      <c r="P58" s="112"/>
      <c r="Q58" s="216"/>
    </row>
    <row r="59" spans="2:17" ht="24.75" customHeight="1" thickBot="1">
      <c r="B59" s="220" t="str">
        <f t="shared" si="4"/>
        <v/>
      </c>
      <c r="C59" s="223"/>
      <c r="D59" s="226"/>
      <c r="E59" s="226"/>
      <c r="F59" s="228"/>
      <c r="G59" s="46" t="str" cm="1">
        <f t="array" ref="G59">IFERROR(INDEX(對照用!$B$1:$D$103,SMALL(IF(對照用!$B$1:$B$103=E54,ROW(對照用!$B$1:$B$103),"X"),MOD(ROW(),6)+1),3),"")</f>
        <v/>
      </c>
      <c r="H59" s="12"/>
      <c r="I59" s="231"/>
      <c r="J59" s="226"/>
      <c r="K59" s="234"/>
      <c r="L59" s="236"/>
      <c r="M59" s="210"/>
      <c r="N59" s="210" t="str">
        <f t="shared" ref="N59" si="75">IF(L54="","",IF(L54="X","X",IF($E$2&lt;L54,"X
未達首次列計年度
Not reaching the initial calculation year",IF($E$2&gt;M54,"X
已過審核範圍 
Out of the audit scope","V"))))</f>
        <v/>
      </c>
      <c r="O59" s="212"/>
      <c r="P59" s="214"/>
      <c r="Q59" s="217"/>
    </row>
    <row r="60" spans="2:17" ht="24.75" customHeight="1">
      <c r="B60" s="218" t="str">
        <f t="shared" ref="B60" si="76">IF(E60&lt;&gt;"",B54+1,"")</f>
        <v/>
      </c>
      <c r="C60" s="221" t="str">
        <f t="shared" ref="C60" si="77">IF(D60&lt;&gt;"",IF(D60&lt;$E$2,"舊","當"),"")</f>
        <v/>
      </c>
      <c r="D60" s="224"/>
      <c r="E60" s="224"/>
      <c r="F60" s="227" t="str">
        <f>_xlfn.IFNA(VLOOKUP(E60,對照用!$B:$C,2,0)," ")</f>
        <v xml:space="preserve"> </v>
      </c>
      <c r="G60" s="44" t="str" cm="1">
        <f t="array" ref="G60">IFERROR(INDEX(對照用!$B$1:$D$103,SMALL(IF(對照用!$B$1:$B$103=E60,ROW(對照用!$B$1:$B$103),"X"),MOD(ROW(),6)+1),3),"")</f>
        <v/>
      </c>
      <c r="H60" s="10"/>
      <c r="I60" s="229"/>
      <c r="J60" s="224"/>
      <c r="K60" s="232"/>
      <c r="L60" s="235"/>
      <c r="M60" s="209" t="str">
        <f t="shared" ref="M60" si="78">IF(L60="X","X",IF(L60&lt;&gt;0,L60+9,""))</f>
        <v/>
      </c>
      <c r="N60" s="209" t="str">
        <f t="shared" ref="N60" si="79">IF(L60="","",IF(L60="X","X",IF($E$2&lt;L60,"X
未達首次列計年度
Not reaching the initial calculation year",IF($E$2&gt;M60,"X
已過審核範圍 
Out of the audit scope","V"))))</f>
        <v/>
      </c>
      <c r="O60" s="211"/>
      <c r="P60" s="213" t="str">
        <f t="shared" ref="P60" si="80">IF(N60="X
未達首次列計年度
Not reaching the initial calculation year",0,IF(N60="X
已過審核範圍 
Out of the audit scope",0,IF(N60="X",0,IF(N60="","",IF(O60&lt;&gt;"",O60,I60)))))</f>
        <v/>
      </c>
      <c r="Q60" s="215"/>
    </row>
    <row r="61" spans="2:17" ht="24.75" customHeight="1">
      <c r="B61" s="219" t="str">
        <f t="shared" si="4"/>
        <v/>
      </c>
      <c r="C61" s="222"/>
      <c r="D61" s="225"/>
      <c r="E61" s="225"/>
      <c r="F61" s="132"/>
      <c r="G61" s="45" t="str" cm="1">
        <f t="array" ref="G61">IFERROR(INDEX(對照用!$B$1:$D$103,SMALL(IF(對照用!$B$1:$B$103=E60,ROW(對照用!$B$1:$B$103),"X"),MOD(ROW(),6)+1),3),"")</f>
        <v/>
      </c>
      <c r="H61" s="11"/>
      <c r="I61" s="230"/>
      <c r="J61" s="225"/>
      <c r="K61" s="233"/>
      <c r="L61" s="163"/>
      <c r="M61" s="146"/>
      <c r="N61" s="146" t="str">
        <f t="shared" ref="N61" si="81">IF(L60="","",IF(L60="X","X",IF($E$2&lt;L60,"X
未達首次列計年度
Not reaching the initial calculation year",IF($E$2&gt;M60,"X
已過審核範圍 
Out of the audit scope","V"))))</f>
        <v/>
      </c>
      <c r="O61" s="149"/>
      <c r="P61" s="112"/>
      <c r="Q61" s="216"/>
    </row>
    <row r="62" spans="2:17" ht="24.75" customHeight="1">
      <c r="B62" s="219" t="str">
        <f t="shared" si="4"/>
        <v/>
      </c>
      <c r="C62" s="222"/>
      <c r="D62" s="225"/>
      <c r="E62" s="225"/>
      <c r="F62" s="132"/>
      <c r="G62" s="45" t="str" cm="1">
        <f t="array" ref="G62">IFERROR(INDEX(對照用!$B$1:$D$103,SMALL(IF(對照用!$B$1:$B$103=E60,ROW(對照用!$B$1:$B$103),"X"),MOD(ROW(),6)+1),3),"")</f>
        <v/>
      </c>
      <c r="H62" s="11"/>
      <c r="I62" s="230"/>
      <c r="J62" s="225"/>
      <c r="K62" s="233"/>
      <c r="L62" s="163"/>
      <c r="M62" s="146"/>
      <c r="N62" s="146" t="str">
        <f t="shared" ref="N62" si="82">IF(L60="","",IF(L60="X","X",IF($E$2&lt;L60,"X
未達首次列計年度
Not reaching the initial calculation year",IF($E$2&gt;M60,"X
已過審核範圍 
Out of the audit scope","V"))))</f>
        <v/>
      </c>
      <c r="O62" s="149"/>
      <c r="P62" s="112"/>
      <c r="Q62" s="216"/>
    </row>
    <row r="63" spans="2:17" ht="24.75" customHeight="1">
      <c r="B63" s="219" t="str">
        <f t="shared" si="4"/>
        <v/>
      </c>
      <c r="C63" s="222"/>
      <c r="D63" s="225"/>
      <c r="E63" s="225"/>
      <c r="F63" s="132"/>
      <c r="G63" s="45" t="str" cm="1">
        <f t="array" ref="G63">IFERROR(INDEX(對照用!$B$1:$D$103,SMALL(IF(對照用!$B$1:$B$103=E60,ROW(對照用!$B$1:$B$103),"X"),MOD(ROW(),6)+1),3),"")</f>
        <v/>
      </c>
      <c r="H63" s="11"/>
      <c r="I63" s="230"/>
      <c r="J63" s="225"/>
      <c r="K63" s="233"/>
      <c r="L63" s="163"/>
      <c r="M63" s="146"/>
      <c r="N63" s="146" t="str">
        <f t="shared" ref="N63" si="83">IF(L60="","",IF(L60="X","X",IF($E$2&lt;L60,"X
未達首次列計年度
Not reaching the initial calculation year",IF($E$2&gt;M60,"X
已過審核範圍 
Out of the audit scope","V"))))</f>
        <v/>
      </c>
      <c r="O63" s="149"/>
      <c r="P63" s="112"/>
      <c r="Q63" s="216"/>
    </row>
    <row r="64" spans="2:17" ht="24.75" customHeight="1">
      <c r="B64" s="219" t="str">
        <f t="shared" si="4"/>
        <v/>
      </c>
      <c r="C64" s="222"/>
      <c r="D64" s="225"/>
      <c r="E64" s="225"/>
      <c r="F64" s="132"/>
      <c r="G64" s="45" t="str" cm="1">
        <f t="array" ref="G64">IFERROR(INDEX(對照用!$B$1:$D$103,SMALL(IF(對照用!$B$1:$B$103=E60,ROW(對照用!$B$1:$B$103),"X"),MOD(ROW(),6)+1),3),"")</f>
        <v/>
      </c>
      <c r="H64" s="11"/>
      <c r="I64" s="230"/>
      <c r="J64" s="225"/>
      <c r="K64" s="233"/>
      <c r="L64" s="163"/>
      <c r="M64" s="146"/>
      <c r="N64" s="146" t="str">
        <f t="shared" ref="N64" si="84">IF(L60="","",IF(L60="X","X",IF($E$2&lt;L60,"X
未達首次列計年度
Not reaching the initial calculation year",IF($E$2&gt;M60,"X
已過審核範圍 
Out of the audit scope","V"))))</f>
        <v/>
      </c>
      <c r="O64" s="149"/>
      <c r="P64" s="112"/>
      <c r="Q64" s="216"/>
    </row>
    <row r="65" spans="2:17" ht="24.75" customHeight="1" thickBot="1">
      <c r="B65" s="220" t="str">
        <f t="shared" si="4"/>
        <v/>
      </c>
      <c r="C65" s="223"/>
      <c r="D65" s="226"/>
      <c r="E65" s="226"/>
      <c r="F65" s="228"/>
      <c r="G65" s="46" t="str" cm="1">
        <f t="array" ref="G65">IFERROR(INDEX(對照用!$B$1:$D$103,SMALL(IF(對照用!$B$1:$B$103=E60,ROW(對照用!$B$1:$B$103),"X"),MOD(ROW(),6)+1),3),"")</f>
        <v/>
      </c>
      <c r="H65" s="12"/>
      <c r="I65" s="231"/>
      <c r="J65" s="226"/>
      <c r="K65" s="234"/>
      <c r="L65" s="236"/>
      <c r="M65" s="210"/>
      <c r="N65" s="210" t="str">
        <f t="shared" ref="N65" si="85">IF(L60="","",IF(L60="X","X",IF($E$2&lt;L60,"X
未達首次列計年度
Not reaching the initial calculation year",IF($E$2&gt;M60,"X
已過審核範圍 
Out of the audit scope","V"))))</f>
        <v/>
      </c>
      <c r="O65" s="212"/>
      <c r="P65" s="214"/>
      <c r="Q65" s="217"/>
    </row>
    <row r="66" spans="2:17" ht="24.75" customHeight="1">
      <c r="B66" s="218" t="str">
        <f t="shared" ref="B66" si="86">IF(E66&lt;&gt;"",B60+1,"")</f>
        <v/>
      </c>
      <c r="C66" s="221" t="str">
        <f t="shared" ref="C66" si="87">IF(D66&lt;&gt;"",IF(D66&lt;$E$2,"舊","當"),"")</f>
        <v/>
      </c>
      <c r="D66" s="224"/>
      <c r="E66" s="224"/>
      <c r="F66" s="227" t="str">
        <f>_xlfn.IFNA(VLOOKUP(E66,對照用!$B:$C,2,0)," ")</f>
        <v xml:space="preserve"> </v>
      </c>
      <c r="G66" s="44" t="str" cm="1">
        <f t="array" ref="G66">IFERROR(INDEX(對照用!$B$1:$D$103,SMALL(IF(對照用!$B$1:$B$103=E66,ROW(對照用!$B$1:$B$103),"X"),MOD(ROW(),6)+1),3),"")</f>
        <v/>
      </c>
      <c r="H66" s="10"/>
      <c r="I66" s="229"/>
      <c r="J66" s="224"/>
      <c r="K66" s="232"/>
      <c r="L66" s="235"/>
      <c r="M66" s="209" t="str">
        <f t="shared" ref="M66" si="88">IF(L66="X","X",IF(L66&lt;&gt;0,L66+9,""))</f>
        <v/>
      </c>
      <c r="N66" s="209" t="str">
        <f t="shared" ref="N66" si="89">IF(L66="","",IF(L66="X","X",IF($E$2&lt;L66,"X
未達首次列計年度
Not reaching the initial calculation year",IF($E$2&gt;M66,"X
已過審核範圍 
Out of the audit scope","V"))))</f>
        <v/>
      </c>
      <c r="O66" s="211"/>
      <c r="P66" s="213" t="str">
        <f t="shared" ref="P66" si="90">IF(N66="X
未達首次列計年度
Not reaching the initial calculation year",0,IF(N66="X
已過審核範圍 
Out of the audit scope",0,IF(N66="X",0,IF(N66="","",IF(O66&lt;&gt;"",O66,I66)))))</f>
        <v/>
      </c>
      <c r="Q66" s="215"/>
    </row>
    <row r="67" spans="2:17" ht="24.75" customHeight="1">
      <c r="B67" s="219" t="str">
        <f t="shared" si="4"/>
        <v/>
      </c>
      <c r="C67" s="222"/>
      <c r="D67" s="225"/>
      <c r="E67" s="225"/>
      <c r="F67" s="132"/>
      <c r="G67" s="45" t="str" cm="1">
        <f t="array" ref="G67">IFERROR(INDEX(對照用!$B$1:$D$103,SMALL(IF(對照用!$B$1:$B$103=E66,ROW(對照用!$B$1:$B$103),"X"),MOD(ROW(),6)+1),3),"")</f>
        <v/>
      </c>
      <c r="H67" s="11"/>
      <c r="I67" s="230"/>
      <c r="J67" s="225"/>
      <c r="K67" s="233"/>
      <c r="L67" s="163"/>
      <c r="M67" s="146"/>
      <c r="N67" s="146" t="str">
        <f t="shared" ref="N67" si="91">IF(L66="","",IF(L66="X","X",IF($E$2&lt;L66,"X
未達首次列計年度
Not reaching the initial calculation year",IF($E$2&gt;M66,"X
已過審核範圍 
Out of the audit scope","V"))))</f>
        <v/>
      </c>
      <c r="O67" s="149"/>
      <c r="P67" s="112"/>
      <c r="Q67" s="216"/>
    </row>
    <row r="68" spans="2:17" ht="24.75" customHeight="1">
      <c r="B68" s="219" t="str">
        <f t="shared" si="4"/>
        <v/>
      </c>
      <c r="C68" s="222"/>
      <c r="D68" s="225"/>
      <c r="E68" s="225"/>
      <c r="F68" s="132"/>
      <c r="G68" s="45" t="str" cm="1">
        <f t="array" ref="G68">IFERROR(INDEX(對照用!$B$1:$D$103,SMALL(IF(對照用!$B$1:$B$103=E66,ROW(對照用!$B$1:$B$103),"X"),MOD(ROW(),6)+1),3),"")</f>
        <v/>
      </c>
      <c r="H68" s="11"/>
      <c r="I68" s="230"/>
      <c r="J68" s="225"/>
      <c r="K68" s="233"/>
      <c r="L68" s="163"/>
      <c r="M68" s="146"/>
      <c r="N68" s="146" t="str">
        <f t="shared" ref="N68" si="92">IF(L66="","",IF(L66="X","X",IF($E$2&lt;L66,"X
未達首次列計年度
Not reaching the initial calculation year",IF($E$2&gt;M66,"X
已過審核範圍 
Out of the audit scope","V"))))</f>
        <v/>
      </c>
      <c r="O68" s="149"/>
      <c r="P68" s="112"/>
      <c r="Q68" s="216"/>
    </row>
    <row r="69" spans="2:17" ht="24.75" customHeight="1">
      <c r="B69" s="219" t="str">
        <f t="shared" si="4"/>
        <v/>
      </c>
      <c r="C69" s="222"/>
      <c r="D69" s="225"/>
      <c r="E69" s="225"/>
      <c r="F69" s="132"/>
      <c r="G69" s="45" t="str" cm="1">
        <f t="array" ref="G69">IFERROR(INDEX(對照用!$B$1:$D$103,SMALL(IF(對照用!$B$1:$B$103=E66,ROW(對照用!$B$1:$B$103),"X"),MOD(ROW(),6)+1),3),"")</f>
        <v/>
      </c>
      <c r="H69" s="11"/>
      <c r="I69" s="230"/>
      <c r="J69" s="225"/>
      <c r="K69" s="233"/>
      <c r="L69" s="163"/>
      <c r="M69" s="146"/>
      <c r="N69" s="146" t="str">
        <f t="shared" ref="N69" si="93">IF(L66="","",IF(L66="X","X",IF($E$2&lt;L66,"X
未達首次列計年度
Not reaching the initial calculation year",IF($E$2&gt;M66,"X
已過審核範圍 
Out of the audit scope","V"))))</f>
        <v/>
      </c>
      <c r="O69" s="149"/>
      <c r="P69" s="112"/>
      <c r="Q69" s="216"/>
    </row>
    <row r="70" spans="2:17" ht="24.75" customHeight="1">
      <c r="B70" s="219" t="str">
        <f t="shared" si="4"/>
        <v/>
      </c>
      <c r="C70" s="222"/>
      <c r="D70" s="225"/>
      <c r="E70" s="225"/>
      <c r="F70" s="132"/>
      <c r="G70" s="45" t="str" cm="1">
        <f t="array" ref="G70">IFERROR(INDEX(對照用!$B$1:$D$103,SMALL(IF(對照用!$B$1:$B$103=E66,ROW(對照用!$B$1:$B$103),"X"),MOD(ROW(),6)+1),3),"")</f>
        <v/>
      </c>
      <c r="H70" s="11"/>
      <c r="I70" s="230"/>
      <c r="J70" s="225"/>
      <c r="K70" s="233"/>
      <c r="L70" s="163"/>
      <c r="M70" s="146"/>
      <c r="N70" s="146" t="str">
        <f t="shared" ref="N70" si="94">IF(L66="","",IF(L66="X","X",IF($E$2&lt;L66,"X
未達首次列計年度
Not reaching the initial calculation year",IF($E$2&gt;M66,"X
已過審核範圍 
Out of the audit scope","V"))))</f>
        <v/>
      </c>
      <c r="O70" s="149"/>
      <c r="P70" s="112"/>
      <c r="Q70" s="216"/>
    </row>
    <row r="71" spans="2:17" ht="24.75" customHeight="1" thickBot="1">
      <c r="B71" s="220" t="str">
        <f t="shared" si="4"/>
        <v/>
      </c>
      <c r="C71" s="223"/>
      <c r="D71" s="226"/>
      <c r="E71" s="226"/>
      <c r="F71" s="228"/>
      <c r="G71" s="46" t="str" cm="1">
        <f t="array" ref="G71">IFERROR(INDEX(對照用!$B$1:$D$103,SMALL(IF(對照用!$B$1:$B$103=E66,ROW(對照用!$B$1:$B$103),"X"),MOD(ROW(),6)+1),3),"")</f>
        <v/>
      </c>
      <c r="H71" s="12"/>
      <c r="I71" s="231"/>
      <c r="J71" s="226"/>
      <c r="K71" s="234"/>
      <c r="L71" s="236"/>
      <c r="M71" s="210"/>
      <c r="N71" s="210" t="str">
        <f t="shared" ref="N71" si="95">IF(L66="","",IF(L66="X","X",IF($E$2&lt;L66,"X
未達首次列計年度
Not reaching the initial calculation year",IF($E$2&gt;M66,"X
已過審核範圍 
Out of the audit scope","V"))))</f>
        <v/>
      </c>
      <c r="O71" s="212"/>
      <c r="P71" s="214"/>
      <c r="Q71" s="217"/>
    </row>
    <row r="72" spans="2:17" ht="24.75" customHeight="1">
      <c r="B72" s="218" t="str">
        <f t="shared" ref="B72" si="96">IF(E72&lt;&gt;"",B66+1,"")</f>
        <v/>
      </c>
      <c r="C72" s="221" t="str">
        <f t="shared" ref="C72" si="97">IF(D72&lt;&gt;"",IF(D72&lt;$E$2,"舊","當"),"")</f>
        <v/>
      </c>
      <c r="D72" s="224"/>
      <c r="E72" s="224"/>
      <c r="F72" s="227" t="str">
        <f>_xlfn.IFNA(VLOOKUP(E72,對照用!$B:$C,2,0)," ")</f>
        <v xml:space="preserve"> </v>
      </c>
      <c r="G72" s="44" t="str" cm="1">
        <f t="array" ref="G72">IFERROR(INDEX(對照用!$B$1:$D$103,SMALL(IF(對照用!$B$1:$B$103=E72,ROW(對照用!$B$1:$B$103),"X"),MOD(ROW(),6)+1),3),"")</f>
        <v/>
      </c>
      <c r="H72" s="10"/>
      <c r="I72" s="229"/>
      <c r="J72" s="224"/>
      <c r="K72" s="232"/>
      <c r="L72" s="235"/>
      <c r="M72" s="209" t="str">
        <f t="shared" ref="M72" si="98">IF(L72="X","X",IF(L72&lt;&gt;0,L72+9,""))</f>
        <v/>
      </c>
      <c r="N72" s="209" t="str">
        <f t="shared" ref="N72" si="99">IF(L72="","",IF(L72="X","X",IF($E$2&lt;L72,"X
未達首次列計年度
Not reaching the initial calculation year",IF($E$2&gt;M72,"X
已過審核範圍 
Out of the audit scope","V"))))</f>
        <v/>
      </c>
      <c r="O72" s="211"/>
      <c r="P72" s="213" t="str">
        <f t="shared" ref="P72" si="100">IF(N72="X
未達首次列計年度
Not reaching the initial calculation year",0,IF(N72="X
已過審核範圍 
Out of the audit scope",0,IF(N72="X",0,IF(N72="","",IF(O72&lt;&gt;"",O72,I72)))))</f>
        <v/>
      </c>
      <c r="Q72" s="215"/>
    </row>
    <row r="73" spans="2:17" ht="24.75" customHeight="1">
      <c r="B73" s="219" t="str">
        <f t="shared" si="4"/>
        <v/>
      </c>
      <c r="C73" s="222"/>
      <c r="D73" s="225"/>
      <c r="E73" s="225"/>
      <c r="F73" s="132"/>
      <c r="G73" s="45" t="str" cm="1">
        <f t="array" ref="G73">IFERROR(INDEX(對照用!$B$1:$D$103,SMALL(IF(對照用!$B$1:$B$103=E72,ROW(對照用!$B$1:$B$103),"X"),MOD(ROW(),6)+1),3),"")</f>
        <v/>
      </c>
      <c r="H73" s="11"/>
      <c r="I73" s="230"/>
      <c r="J73" s="225"/>
      <c r="K73" s="233"/>
      <c r="L73" s="163"/>
      <c r="M73" s="146"/>
      <c r="N73" s="146" t="str">
        <f t="shared" ref="N73" si="101">IF(L72="","",IF(L72="X","X",IF($E$2&lt;L72,"X
未達首次列計年度
Not reaching the initial calculation year",IF($E$2&gt;M72,"X
已過審核範圍 
Out of the audit scope","V"))))</f>
        <v/>
      </c>
      <c r="O73" s="149"/>
      <c r="P73" s="112"/>
      <c r="Q73" s="216"/>
    </row>
    <row r="74" spans="2:17" ht="24.75" customHeight="1">
      <c r="B74" s="219" t="str">
        <f t="shared" si="4"/>
        <v/>
      </c>
      <c r="C74" s="222"/>
      <c r="D74" s="225"/>
      <c r="E74" s="225"/>
      <c r="F74" s="132"/>
      <c r="G74" s="45" t="str" cm="1">
        <f t="array" ref="G74">IFERROR(INDEX(對照用!$B$1:$D$103,SMALL(IF(對照用!$B$1:$B$103=E72,ROW(對照用!$B$1:$B$103),"X"),MOD(ROW(),6)+1),3),"")</f>
        <v/>
      </c>
      <c r="H74" s="11"/>
      <c r="I74" s="230"/>
      <c r="J74" s="225"/>
      <c r="K74" s="233"/>
      <c r="L74" s="163"/>
      <c r="M74" s="146"/>
      <c r="N74" s="146" t="str">
        <f t="shared" ref="N74" si="102">IF(L72="","",IF(L72="X","X",IF($E$2&lt;L72,"X
未達首次列計年度
Not reaching the initial calculation year",IF($E$2&gt;M72,"X
已過審核範圍 
Out of the audit scope","V"))))</f>
        <v/>
      </c>
      <c r="O74" s="149"/>
      <c r="P74" s="112"/>
      <c r="Q74" s="216"/>
    </row>
    <row r="75" spans="2:17" ht="24.75" customHeight="1">
      <c r="B75" s="219" t="str">
        <f t="shared" si="4"/>
        <v/>
      </c>
      <c r="C75" s="222"/>
      <c r="D75" s="225"/>
      <c r="E75" s="225"/>
      <c r="F75" s="132"/>
      <c r="G75" s="45" t="str" cm="1">
        <f t="array" ref="G75">IFERROR(INDEX(對照用!$B$1:$D$103,SMALL(IF(對照用!$B$1:$B$103=E72,ROW(對照用!$B$1:$B$103),"X"),MOD(ROW(),6)+1),3),"")</f>
        <v/>
      </c>
      <c r="H75" s="11"/>
      <c r="I75" s="230"/>
      <c r="J75" s="225"/>
      <c r="K75" s="233"/>
      <c r="L75" s="163"/>
      <c r="M75" s="146"/>
      <c r="N75" s="146" t="str">
        <f t="shared" ref="N75" si="103">IF(L72="","",IF(L72="X","X",IF($E$2&lt;L72,"X
未達首次列計年度
Not reaching the initial calculation year",IF($E$2&gt;M72,"X
已過審核範圍 
Out of the audit scope","V"))))</f>
        <v/>
      </c>
      <c r="O75" s="149"/>
      <c r="P75" s="112"/>
      <c r="Q75" s="216"/>
    </row>
    <row r="76" spans="2:17" ht="24.75" customHeight="1">
      <c r="B76" s="219" t="str">
        <f t="shared" si="4"/>
        <v/>
      </c>
      <c r="C76" s="222"/>
      <c r="D76" s="225"/>
      <c r="E76" s="225"/>
      <c r="F76" s="132"/>
      <c r="G76" s="45" t="str" cm="1">
        <f t="array" ref="G76">IFERROR(INDEX(對照用!$B$1:$D$103,SMALL(IF(對照用!$B$1:$B$103=E72,ROW(對照用!$B$1:$B$103),"X"),MOD(ROW(),6)+1),3),"")</f>
        <v/>
      </c>
      <c r="H76" s="11"/>
      <c r="I76" s="230"/>
      <c r="J76" s="225"/>
      <c r="K76" s="233"/>
      <c r="L76" s="163"/>
      <c r="M76" s="146"/>
      <c r="N76" s="146" t="str">
        <f t="shared" ref="N76" si="104">IF(L72="","",IF(L72="X","X",IF($E$2&lt;L72,"X
未達首次列計年度
Not reaching the initial calculation year",IF($E$2&gt;M72,"X
已過審核範圍 
Out of the audit scope","V"))))</f>
        <v/>
      </c>
      <c r="O76" s="149"/>
      <c r="P76" s="112"/>
      <c r="Q76" s="216"/>
    </row>
    <row r="77" spans="2:17" ht="24.75" customHeight="1" thickBot="1">
      <c r="B77" s="220" t="str">
        <f t="shared" si="4"/>
        <v/>
      </c>
      <c r="C77" s="223"/>
      <c r="D77" s="226"/>
      <c r="E77" s="226"/>
      <c r="F77" s="228"/>
      <c r="G77" s="46" t="str" cm="1">
        <f t="array" ref="G77">IFERROR(INDEX(對照用!$B$1:$D$103,SMALL(IF(對照用!$B$1:$B$103=E72,ROW(對照用!$B$1:$B$103),"X"),MOD(ROW(),6)+1),3),"")</f>
        <v/>
      </c>
      <c r="H77" s="12"/>
      <c r="I77" s="231"/>
      <c r="J77" s="226"/>
      <c r="K77" s="234"/>
      <c r="L77" s="236"/>
      <c r="M77" s="210"/>
      <c r="N77" s="210" t="str">
        <f t="shared" ref="N77" si="105">IF(L72="","",IF(L72="X","X",IF($E$2&lt;L72,"X
未達首次列計年度
Not reaching the initial calculation year",IF($E$2&gt;M72,"X
已過審核範圍 
Out of the audit scope","V"))))</f>
        <v/>
      </c>
      <c r="O77" s="212"/>
      <c r="P77" s="214"/>
      <c r="Q77" s="217"/>
    </row>
    <row r="78" spans="2:17" ht="24.75" customHeight="1">
      <c r="B78" s="218" t="str">
        <f t="shared" ref="B78" si="106">IF(E78&lt;&gt;"",B72+1,"")</f>
        <v/>
      </c>
      <c r="C78" s="221" t="str">
        <f t="shared" ref="C78" si="107">IF(D78&lt;&gt;"",IF(D78&lt;$E$2,"舊","當"),"")</f>
        <v/>
      </c>
      <c r="D78" s="224"/>
      <c r="E78" s="224"/>
      <c r="F78" s="227" t="str">
        <f>_xlfn.IFNA(VLOOKUP(E78,對照用!$B:$C,2,0)," ")</f>
        <v xml:space="preserve"> </v>
      </c>
      <c r="G78" s="44" t="str" cm="1">
        <f t="array" ref="G78">IFERROR(INDEX(對照用!$B$1:$D$103,SMALL(IF(對照用!$B$1:$B$103=E78,ROW(對照用!$B$1:$B$103),"X"),MOD(ROW(),6)+1),3),"")</f>
        <v/>
      </c>
      <c r="H78" s="10"/>
      <c r="I78" s="229"/>
      <c r="J78" s="224"/>
      <c r="K78" s="232"/>
      <c r="L78" s="235"/>
      <c r="M78" s="209" t="str">
        <f t="shared" ref="M78" si="108">IF(L78="X","X",IF(L78&lt;&gt;0,L78+9,""))</f>
        <v/>
      </c>
      <c r="N78" s="209" t="str">
        <f t="shared" ref="N78" si="109">IF(L78="","",IF(L78="X","X",IF($E$2&lt;L78,"X
未達首次列計年度
Not reaching the initial calculation year",IF($E$2&gt;M78,"X
已過審核範圍 
Out of the audit scope","V"))))</f>
        <v/>
      </c>
      <c r="O78" s="211"/>
      <c r="P78" s="213" t="str">
        <f t="shared" ref="P78" si="110">IF(N78="X
未達首次列計年度
Not reaching the initial calculation year",0,IF(N78="X
已過審核範圍 
Out of the audit scope",0,IF(N78="X",0,IF(N78="","",IF(O78&lt;&gt;"",O78,I78)))))</f>
        <v/>
      </c>
      <c r="Q78" s="215"/>
    </row>
    <row r="79" spans="2:17" ht="24.75" customHeight="1">
      <c r="B79" s="219" t="str">
        <f t="shared" si="4"/>
        <v/>
      </c>
      <c r="C79" s="222"/>
      <c r="D79" s="225"/>
      <c r="E79" s="225"/>
      <c r="F79" s="132"/>
      <c r="G79" s="45" t="str" cm="1">
        <f t="array" ref="G79">IFERROR(INDEX(對照用!$B$1:$D$103,SMALL(IF(對照用!$B$1:$B$103=E78,ROW(對照用!$B$1:$B$103),"X"),MOD(ROW(),6)+1),3),"")</f>
        <v/>
      </c>
      <c r="H79" s="11"/>
      <c r="I79" s="230"/>
      <c r="J79" s="225"/>
      <c r="K79" s="233"/>
      <c r="L79" s="163"/>
      <c r="M79" s="146"/>
      <c r="N79" s="146" t="str">
        <f t="shared" ref="N79" si="111">IF(L78="","",IF(L78="X","X",IF($E$2&lt;L78,"X
未達首次列計年度
Not reaching the initial calculation year",IF($E$2&gt;M78,"X
已過審核範圍 
Out of the audit scope","V"))))</f>
        <v/>
      </c>
      <c r="O79" s="149"/>
      <c r="P79" s="112"/>
      <c r="Q79" s="216"/>
    </row>
    <row r="80" spans="2:17" ht="24.75" customHeight="1">
      <c r="B80" s="219" t="str">
        <f t="shared" si="4"/>
        <v/>
      </c>
      <c r="C80" s="222"/>
      <c r="D80" s="225"/>
      <c r="E80" s="225"/>
      <c r="F80" s="132"/>
      <c r="G80" s="45" t="str" cm="1">
        <f t="array" ref="G80">IFERROR(INDEX(對照用!$B$1:$D$103,SMALL(IF(對照用!$B$1:$B$103=E78,ROW(對照用!$B$1:$B$103),"X"),MOD(ROW(),6)+1),3),"")</f>
        <v/>
      </c>
      <c r="H80" s="11"/>
      <c r="I80" s="230"/>
      <c r="J80" s="225"/>
      <c r="K80" s="233"/>
      <c r="L80" s="163"/>
      <c r="M80" s="146"/>
      <c r="N80" s="146" t="str">
        <f t="shared" ref="N80" si="112">IF(L78="","",IF(L78="X","X",IF($E$2&lt;L78,"X
未達首次列計年度
Not reaching the initial calculation year",IF($E$2&gt;M78,"X
已過審核範圍 
Out of the audit scope","V"))))</f>
        <v/>
      </c>
      <c r="O80" s="149"/>
      <c r="P80" s="112"/>
      <c r="Q80" s="216"/>
    </row>
    <row r="81" spans="2:17" ht="24.75" customHeight="1">
      <c r="B81" s="219" t="str">
        <f t="shared" si="4"/>
        <v/>
      </c>
      <c r="C81" s="222"/>
      <c r="D81" s="225"/>
      <c r="E81" s="225"/>
      <c r="F81" s="132"/>
      <c r="G81" s="45" t="str" cm="1">
        <f t="array" ref="G81">IFERROR(INDEX(對照用!$B$1:$D$103,SMALL(IF(對照用!$B$1:$B$103=E78,ROW(對照用!$B$1:$B$103),"X"),MOD(ROW(),6)+1),3),"")</f>
        <v/>
      </c>
      <c r="H81" s="11"/>
      <c r="I81" s="230"/>
      <c r="J81" s="225"/>
      <c r="K81" s="233"/>
      <c r="L81" s="163"/>
      <c r="M81" s="146"/>
      <c r="N81" s="146" t="str">
        <f t="shared" ref="N81" si="113">IF(L78="","",IF(L78="X","X",IF($E$2&lt;L78,"X
未達首次列計年度
Not reaching the initial calculation year",IF($E$2&gt;M78,"X
已過審核範圍 
Out of the audit scope","V"))))</f>
        <v/>
      </c>
      <c r="O81" s="149"/>
      <c r="P81" s="112"/>
      <c r="Q81" s="216"/>
    </row>
    <row r="82" spans="2:17" ht="24.75" customHeight="1">
      <c r="B82" s="219" t="str">
        <f t="shared" si="4"/>
        <v/>
      </c>
      <c r="C82" s="222"/>
      <c r="D82" s="225"/>
      <c r="E82" s="225"/>
      <c r="F82" s="132"/>
      <c r="G82" s="45" t="str" cm="1">
        <f t="array" ref="G82">IFERROR(INDEX(對照用!$B$1:$D$103,SMALL(IF(對照用!$B$1:$B$103=E78,ROW(對照用!$B$1:$B$103),"X"),MOD(ROW(),6)+1),3),"")</f>
        <v/>
      </c>
      <c r="H82" s="11"/>
      <c r="I82" s="230"/>
      <c r="J82" s="225"/>
      <c r="K82" s="233"/>
      <c r="L82" s="163"/>
      <c r="M82" s="146"/>
      <c r="N82" s="146" t="str">
        <f t="shared" ref="N82" si="114">IF(L78="","",IF(L78="X","X",IF($E$2&lt;L78,"X
未達首次列計年度
Not reaching the initial calculation year",IF($E$2&gt;M78,"X
已過審核範圍 
Out of the audit scope","V"))))</f>
        <v/>
      </c>
      <c r="O82" s="149"/>
      <c r="P82" s="112"/>
      <c r="Q82" s="216"/>
    </row>
    <row r="83" spans="2:17" ht="24.75" customHeight="1" thickBot="1">
      <c r="B83" s="220" t="str">
        <f t="shared" si="4"/>
        <v/>
      </c>
      <c r="C83" s="223"/>
      <c r="D83" s="226"/>
      <c r="E83" s="226"/>
      <c r="F83" s="228"/>
      <c r="G83" s="46" t="str" cm="1">
        <f t="array" ref="G83">IFERROR(INDEX(對照用!$B$1:$D$103,SMALL(IF(對照用!$B$1:$B$103=E78,ROW(對照用!$B$1:$B$103),"X"),MOD(ROW(),6)+1),3),"")</f>
        <v/>
      </c>
      <c r="H83" s="12"/>
      <c r="I83" s="231"/>
      <c r="J83" s="226"/>
      <c r="K83" s="234"/>
      <c r="L83" s="236"/>
      <c r="M83" s="210"/>
      <c r="N83" s="210" t="str">
        <f t="shared" ref="N83" si="115">IF(L78="","",IF(L78="X","X",IF($E$2&lt;L78,"X
未達首次列計年度
Not reaching the initial calculation year",IF($E$2&gt;M78,"X
已過審核範圍 
Out of the audit scope","V"))))</f>
        <v/>
      </c>
      <c r="O83" s="212"/>
      <c r="P83" s="214"/>
      <c r="Q83" s="217"/>
    </row>
    <row r="84" spans="2:17" ht="24.75" customHeight="1">
      <c r="B84" s="218" t="str">
        <f t="shared" ref="B84" si="116">IF(E84&lt;&gt;"",B78+1,"")</f>
        <v/>
      </c>
      <c r="C84" s="221" t="str">
        <f t="shared" ref="C84" si="117">IF(D84&lt;&gt;"",IF(D84&lt;$E$2,"舊","當"),"")</f>
        <v/>
      </c>
      <c r="D84" s="224"/>
      <c r="E84" s="224"/>
      <c r="F84" s="227" t="str">
        <f>_xlfn.IFNA(VLOOKUP(E84,對照用!$B:$C,2,0)," ")</f>
        <v xml:space="preserve"> </v>
      </c>
      <c r="G84" s="44" t="str" cm="1">
        <f t="array" ref="G84">IFERROR(INDEX(對照用!$B$1:$D$103,SMALL(IF(對照用!$B$1:$B$103=E84,ROW(對照用!$B$1:$B$103),"X"),MOD(ROW(),6)+1),3),"")</f>
        <v/>
      </c>
      <c r="H84" s="10"/>
      <c r="I84" s="229"/>
      <c r="J84" s="224"/>
      <c r="K84" s="232"/>
      <c r="L84" s="235"/>
      <c r="M84" s="209" t="str">
        <f t="shared" ref="M84" si="118">IF(L84="X","X",IF(L84&lt;&gt;0,L84+9,""))</f>
        <v/>
      </c>
      <c r="N84" s="209" t="str">
        <f t="shared" ref="N84" si="119">IF(L84="","",IF(L84="X","X",IF($E$2&lt;L84,"X
未達首次列計年度
Not reaching the initial calculation year",IF($E$2&gt;M84,"X
已過審核範圍 
Out of the audit scope","V"))))</f>
        <v/>
      </c>
      <c r="O84" s="211"/>
      <c r="P84" s="213" t="str">
        <f t="shared" ref="P84" si="120">IF(N84="X
未達首次列計年度
Not reaching the initial calculation year",0,IF(N84="X
已過審核範圍 
Out of the audit scope",0,IF(N84="X",0,IF(N84="","",IF(O84&lt;&gt;"",O84,I84)))))</f>
        <v/>
      </c>
      <c r="Q84" s="215"/>
    </row>
    <row r="85" spans="2:17" ht="24.75" customHeight="1">
      <c r="B85" s="219" t="str">
        <f t="shared" si="4"/>
        <v/>
      </c>
      <c r="C85" s="222"/>
      <c r="D85" s="225"/>
      <c r="E85" s="225"/>
      <c r="F85" s="132"/>
      <c r="G85" s="45" t="str" cm="1">
        <f t="array" ref="G85">IFERROR(INDEX(對照用!$B$1:$D$103,SMALL(IF(對照用!$B$1:$B$103=E84,ROW(對照用!$B$1:$B$103),"X"),MOD(ROW(),6)+1),3),"")</f>
        <v/>
      </c>
      <c r="H85" s="11"/>
      <c r="I85" s="230"/>
      <c r="J85" s="225"/>
      <c r="K85" s="233"/>
      <c r="L85" s="163"/>
      <c r="M85" s="146"/>
      <c r="N85" s="146" t="str">
        <f t="shared" ref="N85" si="121">IF(L84="","",IF(L84="X","X",IF($E$2&lt;L84,"X
未達首次列計年度
Not reaching the initial calculation year",IF($E$2&gt;M84,"X
已過審核範圍 
Out of the audit scope","V"))))</f>
        <v/>
      </c>
      <c r="O85" s="149"/>
      <c r="P85" s="112"/>
      <c r="Q85" s="216"/>
    </row>
    <row r="86" spans="2:17" ht="24.75" customHeight="1">
      <c r="B86" s="219" t="str">
        <f t="shared" si="4"/>
        <v/>
      </c>
      <c r="C86" s="222"/>
      <c r="D86" s="225"/>
      <c r="E86" s="225"/>
      <c r="F86" s="132"/>
      <c r="G86" s="45" t="str" cm="1">
        <f t="array" ref="G86">IFERROR(INDEX(對照用!$B$1:$D$103,SMALL(IF(對照用!$B$1:$B$103=E84,ROW(對照用!$B$1:$B$103),"X"),MOD(ROW(),6)+1),3),"")</f>
        <v/>
      </c>
      <c r="H86" s="11"/>
      <c r="I86" s="230"/>
      <c r="J86" s="225"/>
      <c r="K86" s="233"/>
      <c r="L86" s="163"/>
      <c r="M86" s="146"/>
      <c r="N86" s="146" t="str">
        <f t="shared" ref="N86" si="122">IF(L84="","",IF(L84="X","X",IF($E$2&lt;L84,"X
未達首次列計年度
Not reaching the initial calculation year",IF($E$2&gt;M84,"X
已過審核範圍 
Out of the audit scope","V"))))</f>
        <v/>
      </c>
      <c r="O86" s="149"/>
      <c r="P86" s="112"/>
      <c r="Q86" s="216"/>
    </row>
    <row r="87" spans="2:17" ht="24.75" customHeight="1">
      <c r="B87" s="219" t="str">
        <f t="shared" si="4"/>
        <v/>
      </c>
      <c r="C87" s="222"/>
      <c r="D87" s="225"/>
      <c r="E87" s="225"/>
      <c r="F87" s="132"/>
      <c r="G87" s="45" t="str" cm="1">
        <f t="array" ref="G87">IFERROR(INDEX(對照用!$B$1:$D$103,SMALL(IF(對照用!$B$1:$B$103=E84,ROW(對照用!$B$1:$B$103),"X"),MOD(ROW(),6)+1),3),"")</f>
        <v/>
      </c>
      <c r="H87" s="11"/>
      <c r="I87" s="230"/>
      <c r="J87" s="225"/>
      <c r="K87" s="233"/>
      <c r="L87" s="163"/>
      <c r="M87" s="146"/>
      <c r="N87" s="146" t="str">
        <f t="shared" ref="N87" si="123">IF(L84="","",IF(L84="X","X",IF($E$2&lt;L84,"X
未達首次列計年度
Not reaching the initial calculation year",IF($E$2&gt;M84,"X
已過審核範圍 
Out of the audit scope","V"))))</f>
        <v/>
      </c>
      <c r="O87" s="149"/>
      <c r="P87" s="112"/>
      <c r="Q87" s="216"/>
    </row>
    <row r="88" spans="2:17" ht="24.75" customHeight="1">
      <c r="B88" s="219" t="str">
        <f t="shared" si="4"/>
        <v/>
      </c>
      <c r="C88" s="222"/>
      <c r="D88" s="225"/>
      <c r="E88" s="225"/>
      <c r="F88" s="132"/>
      <c r="G88" s="45" t="str" cm="1">
        <f t="array" ref="G88">IFERROR(INDEX(對照用!$B$1:$D$103,SMALL(IF(對照用!$B$1:$B$103=E84,ROW(對照用!$B$1:$B$103),"X"),MOD(ROW(),6)+1),3),"")</f>
        <v/>
      </c>
      <c r="H88" s="11"/>
      <c r="I88" s="230"/>
      <c r="J88" s="225"/>
      <c r="K88" s="233"/>
      <c r="L88" s="163"/>
      <c r="M88" s="146"/>
      <c r="N88" s="146" t="str">
        <f t="shared" ref="N88" si="124">IF(L84="","",IF(L84="X","X",IF($E$2&lt;L84,"X
未達首次列計年度
Not reaching the initial calculation year",IF($E$2&gt;M84,"X
已過審核範圍 
Out of the audit scope","V"))))</f>
        <v/>
      </c>
      <c r="O88" s="149"/>
      <c r="P88" s="112"/>
      <c r="Q88" s="216"/>
    </row>
    <row r="89" spans="2:17" ht="24.75" customHeight="1" thickBot="1">
      <c r="B89" s="220" t="str">
        <f t="shared" si="4"/>
        <v/>
      </c>
      <c r="C89" s="223"/>
      <c r="D89" s="226"/>
      <c r="E89" s="226"/>
      <c r="F89" s="228"/>
      <c r="G89" s="46" t="str" cm="1">
        <f t="array" ref="G89">IFERROR(INDEX(對照用!$B$1:$D$103,SMALL(IF(對照用!$B$1:$B$103=E84,ROW(對照用!$B$1:$B$103),"X"),MOD(ROW(),6)+1),3),"")</f>
        <v/>
      </c>
      <c r="H89" s="12"/>
      <c r="I89" s="231"/>
      <c r="J89" s="226"/>
      <c r="K89" s="234"/>
      <c r="L89" s="236"/>
      <c r="M89" s="210"/>
      <c r="N89" s="210" t="str">
        <f t="shared" ref="N89" si="125">IF(L84="","",IF(L84="X","X",IF($E$2&lt;L84,"X
未達首次列計年度
Not reaching the initial calculation year",IF($E$2&gt;M84,"X
已過審核範圍 
Out of the audit scope","V"))))</f>
        <v/>
      </c>
      <c r="O89" s="212"/>
      <c r="P89" s="214"/>
      <c r="Q89" s="217"/>
    </row>
    <row r="90" spans="2:17" ht="24.75" customHeight="1">
      <c r="B90" s="218" t="str">
        <f t="shared" ref="B90" si="126">IF(E90&lt;&gt;"",B84+1,"")</f>
        <v/>
      </c>
      <c r="C90" s="221" t="str">
        <f t="shared" ref="C90" si="127">IF(D90&lt;&gt;"",IF(D90&lt;$E$2,"舊","當"),"")</f>
        <v/>
      </c>
      <c r="D90" s="224"/>
      <c r="E90" s="224"/>
      <c r="F90" s="227" t="str">
        <f>_xlfn.IFNA(VLOOKUP(E90,對照用!$B:$C,2,0)," ")</f>
        <v xml:space="preserve"> </v>
      </c>
      <c r="G90" s="44" t="str" cm="1">
        <f t="array" ref="G90">IFERROR(INDEX(對照用!$B$1:$D$103,SMALL(IF(對照用!$B$1:$B$103=E90,ROW(對照用!$B$1:$B$103),"X"),MOD(ROW(),6)+1),3),"")</f>
        <v/>
      </c>
      <c r="H90" s="10"/>
      <c r="I90" s="229"/>
      <c r="J90" s="224"/>
      <c r="K90" s="232"/>
      <c r="L90" s="235"/>
      <c r="M90" s="209" t="str">
        <f t="shared" ref="M90" si="128">IF(L90="X","X",IF(L90&lt;&gt;0,L90+9,""))</f>
        <v/>
      </c>
      <c r="N90" s="209" t="str">
        <f t="shared" ref="N90" si="129">IF(L90="","",IF(L90="X","X",IF($E$2&lt;L90,"X
未達首次列計年度
Not reaching the initial calculation year",IF($E$2&gt;M90,"X
已過審核範圍 
Out of the audit scope","V"))))</f>
        <v/>
      </c>
      <c r="O90" s="211"/>
      <c r="P90" s="213" t="str">
        <f t="shared" ref="P90" si="130">IF(N90="X
未達首次列計年度
Not reaching the initial calculation year",0,IF(N90="X
已過審核範圍 
Out of the audit scope",0,IF(N90="X",0,IF(N90="","",IF(O90&lt;&gt;"",O90,I90)))))</f>
        <v/>
      </c>
      <c r="Q90" s="215"/>
    </row>
    <row r="91" spans="2:17" ht="24.75" customHeight="1">
      <c r="B91" s="219" t="str">
        <f t="shared" si="4"/>
        <v/>
      </c>
      <c r="C91" s="222"/>
      <c r="D91" s="225"/>
      <c r="E91" s="225"/>
      <c r="F91" s="132"/>
      <c r="G91" s="45" t="str" cm="1">
        <f t="array" ref="G91">IFERROR(INDEX(對照用!$B$1:$D$103,SMALL(IF(對照用!$B$1:$B$103=E90,ROW(對照用!$B$1:$B$103),"X"),MOD(ROW(),6)+1),3),"")</f>
        <v/>
      </c>
      <c r="H91" s="11"/>
      <c r="I91" s="230"/>
      <c r="J91" s="225"/>
      <c r="K91" s="233"/>
      <c r="L91" s="163"/>
      <c r="M91" s="146"/>
      <c r="N91" s="146" t="str">
        <f t="shared" ref="N91" si="131">IF(L90="","",IF(L90="X","X",IF($E$2&lt;L90,"X
未達首次列計年度
Not reaching the initial calculation year",IF($E$2&gt;M90,"X
已過審核範圍 
Out of the audit scope","V"))))</f>
        <v/>
      </c>
      <c r="O91" s="149"/>
      <c r="P91" s="112"/>
      <c r="Q91" s="216"/>
    </row>
    <row r="92" spans="2:17" ht="24.75" customHeight="1">
      <c r="B92" s="219" t="str">
        <f t="shared" si="4"/>
        <v/>
      </c>
      <c r="C92" s="222"/>
      <c r="D92" s="225"/>
      <c r="E92" s="225"/>
      <c r="F92" s="132"/>
      <c r="G92" s="45" t="str" cm="1">
        <f t="array" ref="G92">IFERROR(INDEX(對照用!$B$1:$D$103,SMALL(IF(對照用!$B$1:$B$103=E90,ROW(對照用!$B$1:$B$103),"X"),MOD(ROW(),6)+1),3),"")</f>
        <v/>
      </c>
      <c r="H92" s="11"/>
      <c r="I92" s="230"/>
      <c r="J92" s="225"/>
      <c r="K92" s="233"/>
      <c r="L92" s="163"/>
      <c r="M92" s="146"/>
      <c r="N92" s="146" t="str">
        <f t="shared" ref="N92" si="132">IF(L90="","",IF(L90="X","X",IF($E$2&lt;L90,"X
未達首次列計年度
Not reaching the initial calculation year",IF($E$2&gt;M90,"X
已過審核範圍 
Out of the audit scope","V"))))</f>
        <v/>
      </c>
      <c r="O92" s="149"/>
      <c r="P92" s="112"/>
      <c r="Q92" s="216"/>
    </row>
    <row r="93" spans="2:17" ht="24.75" customHeight="1">
      <c r="B93" s="219" t="str">
        <f t="shared" si="4"/>
        <v/>
      </c>
      <c r="C93" s="222"/>
      <c r="D93" s="225"/>
      <c r="E93" s="225"/>
      <c r="F93" s="132"/>
      <c r="G93" s="45" t="str" cm="1">
        <f t="array" ref="G93">IFERROR(INDEX(對照用!$B$1:$D$103,SMALL(IF(對照用!$B$1:$B$103=E90,ROW(對照用!$B$1:$B$103),"X"),MOD(ROW(),6)+1),3),"")</f>
        <v/>
      </c>
      <c r="H93" s="11"/>
      <c r="I93" s="230"/>
      <c r="J93" s="225"/>
      <c r="K93" s="233"/>
      <c r="L93" s="163"/>
      <c r="M93" s="146"/>
      <c r="N93" s="146" t="str">
        <f t="shared" ref="N93" si="133">IF(L90="","",IF(L90="X","X",IF($E$2&lt;L90,"X
未達首次列計年度
Not reaching the initial calculation year",IF($E$2&gt;M90,"X
已過審核範圍 
Out of the audit scope","V"))))</f>
        <v/>
      </c>
      <c r="O93" s="149"/>
      <c r="P93" s="112"/>
      <c r="Q93" s="216"/>
    </row>
    <row r="94" spans="2:17" ht="24.75" customHeight="1">
      <c r="B94" s="219" t="str">
        <f t="shared" si="4"/>
        <v/>
      </c>
      <c r="C94" s="222"/>
      <c r="D94" s="225"/>
      <c r="E94" s="225"/>
      <c r="F94" s="132"/>
      <c r="G94" s="45" t="str" cm="1">
        <f t="array" ref="G94">IFERROR(INDEX(對照用!$B$1:$D$103,SMALL(IF(對照用!$B$1:$B$103=E90,ROW(對照用!$B$1:$B$103),"X"),MOD(ROW(),6)+1),3),"")</f>
        <v/>
      </c>
      <c r="H94" s="11"/>
      <c r="I94" s="230"/>
      <c r="J94" s="225"/>
      <c r="K94" s="233"/>
      <c r="L94" s="163"/>
      <c r="M94" s="146"/>
      <c r="N94" s="146" t="str">
        <f t="shared" ref="N94" si="134">IF(L90="","",IF(L90="X","X",IF($E$2&lt;L90,"X
未達首次列計年度
Not reaching the initial calculation year",IF($E$2&gt;M90,"X
已過審核範圍 
Out of the audit scope","V"))))</f>
        <v/>
      </c>
      <c r="O94" s="149"/>
      <c r="P94" s="112"/>
      <c r="Q94" s="216"/>
    </row>
    <row r="95" spans="2:17" ht="24.75" customHeight="1" thickBot="1">
      <c r="B95" s="220" t="str">
        <f t="shared" si="4"/>
        <v/>
      </c>
      <c r="C95" s="223"/>
      <c r="D95" s="226"/>
      <c r="E95" s="226"/>
      <c r="F95" s="228"/>
      <c r="G95" s="46" t="str" cm="1">
        <f t="array" ref="G95">IFERROR(INDEX(對照用!$B$1:$D$103,SMALL(IF(對照用!$B$1:$B$103=E90,ROW(對照用!$B$1:$B$103),"X"),MOD(ROW(),6)+1),3),"")</f>
        <v/>
      </c>
      <c r="H95" s="12"/>
      <c r="I95" s="231"/>
      <c r="J95" s="226"/>
      <c r="K95" s="234"/>
      <c r="L95" s="236"/>
      <c r="M95" s="210"/>
      <c r="N95" s="210" t="str">
        <f t="shared" ref="N95" si="135">IF(L90="","",IF(L90="X","X",IF($E$2&lt;L90,"X
未達首次列計年度
Not reaching the initial calculation year",IF($E$2&gt;M90,"X
已過審核範圍 
Out of the audit scope","V"))))</f>
        <v/>
      </c>
      <c r="O95" s="212"/>
      <c r="P95" s="214"/>
      <c r="Q95" s="217"/>
    </row>
    <row r="96" spans="2:17" ht="24.75" customHeight="1">
      <c r="B96" s="218" t="str">
        <f t="shared" ref="B96" si="136">IF(E96&lt;&gt;"",B90+1,"")</f>
        <v/>
      </c>
      <c r="C96" s="221" t="str">
        <f t="shared" ref="C96" si="137">IF(D96&lt;&gt;"",IF(D96&lt;$E$2,"舊","當"),"")</f>
        <v/>
      </c>
      <c r="D96" s="224"/>
      <c r="E96" s="224"/>
      <c r="F96" s="227" t="str">
        <f>_xlfn.IFNA(VLOOKUP(E96,對照用!$B:$C,2,0)," ")</f>
        <v xml:space="preserve"> </v>
      </c>
      <c r="G96" s="44" t="str" cm="1">
        <f t="array" ref="G96">IFERROR(INDEX(對照用!$B$1:$D$103,SMALL(IF(對照用!$B$1:$B$103=E96,ROW(對照用!$B$1:$B$103),"X"),MOD(ROW(),6)+1),3),"")</f>
        <v/>
      </c>
      <c r="H96" s="10"/>
      <c r="I96" s="229"/>
      <c r="J96" s="224"/>
      <c r="K96" s="232"/>
      <c r="L96" s="235"/>
      <c r="M96" s="209" t="str">
        <f t="shared" ref="M96" si="138">IF(L96="X","X",IF(L96&lt;&gt;0,L96+9,""))</f>
        <v/>
      </c>
      <c r="N96" s="209" t="str">
        <f t="shared" ref="N96" si="139">IF(L96="","",IF(L96="X","X",IF($E$2&lt;L96,"X
未達首次列計年度
Not reaching the initial calculation year",IF($E$2&gt;M96,"X
已過審核範圍 
Out of the audit scope","V"))))</f>
        <v/>
      </c>
      <c r="O96" s="211"/>
      <c r="P96" s="213" t="str">
        <f t="shared" ref="P96" si="140">IF(N96="X
未達首次列計年度
Not reaching the initial calculation year",0,IF(N96="X
已過審核範圍 
Out of the audit scope",0,IF(N96="X",0,IF(N96="","",IF(O96&lt;&gt;"",O96,I96)))))</f>
        <v/>
      </c>
      <c r="Q96" s="215"/>
    </row>
    <row r="97" spans="2:17" ht="24.75" customHeight="1">
      <c r="B97" s="219" t="str">
        <f t="shared" si="4"/>
        <v/>
      </c>
      <c r="C97" s="222"/>
      <c r="D97" s="225"/>
      <c r="E97" s="225"/>
      <c r="F97" s="132"/>
      <c r="G97" s="45" t="str" cm="1">
        <f t="array" ref="G97">IFERROR(INDEX(對照用!$B$1:$D$103,SMALL(IF(對照用!$B$1:$B$103=E96,ROW(對照用!$B$1:$B$103),"X"),MOD(ROW(),6)+1),3),"")</f>
        <v/>
      </c>
      <c r="H97" s="11"/>
      <c r="I97" s="230"/>
      <c r="J97" s="225"/>
      <c r="K97" s="233"/>
      <c r="L97" s="163"/>
      <c r="M97" s="146"/>
      <c r="N97" s="146" t="str">
        <f t="shared" ref="N97" si="141">IF(L96="","",IF(L96="X","X",IF($E$2&lt;L96,"X
未達首次列計年度
Not reaching the initial calculation year",IF($E$2&gt;M96,"X
已過審核範圍 
Out of the audit scope","V"))))</f>
        <v/>
      </c>
      <c r="O97" s="149"/>
      <c r="P97" s="112"/>
      <c r="Q97" s="216"/>
    </row>
    <row r="98" spans="2:17" ht="24.75" customHeight="1">
      <c r="B98" s="219" t="str">
        <f t="shared" si="4"/>
        <v/>
      </c>
      <c r="C98" s="222"/>
      <c r="D98" s="225"/>
      <c r="E98" s="225"/>
      <c r="F98" s="132"/>
      <c r="G98" s="45" t="str" cm="1">
        <f t="array" ref="G98">IFERROR(INDEX(對照用!$B$1:$D$103,SMALL(IF(對照用!$B$1:$B$103=E96,ROW(對照用!$B$1:$B$103),"X"),MOD(ROW(),6)+1),3),"")</f>
        <v/>
      </c>
      <c r="H98" s="11"/>
      <c r="I98" s="230"/>
      <c r="J98" s="225"/>
      <c r="K98" s="233"/>
      <c r="L98" s="163"/>
      <c r="M98" s="146"/>
      <c r="N98" s="146" t="str">
        <f t="shared" ref="N98" si="142">IF(L96="","",IF(L96="X","X",IF($E$2&lt;L96,"X
未達首次列計年度
Not reaching the initial calculation year",IF($E$2&gt;M96,"X
已過審核範圍 
Out of the audit scope","V"))))</f>
        <v/>
      </c>
      <c r="O98" s="149"/>
      <c r="P98" s="112"/>
      <c r="Q98" s="216"/>
    </row>
    <row r="99" spans="2:17" ht="24.75" customHeight="1">
      <c r="B99" s="219" t="str">
        <f t="shared" si="4"/>
        <v/>
      </c>
      <c r="C99" s="222"/>
      <c r="D99" s="225"/>
      <c r="E99" s="225"/>
      <c r="F99" s="132"/>
      <c r="G99" s="45" t="str" cm="1">
        <f t="array" ref="G99">IFERROR(INDEX(對照用!$B$1:$D$103,SMALL(IF(對照用!$B$1:$B$103=E96,ROW(對照用!$B$1:$B$103),"X"),MOD(ROW(),6)+1),3),"")</f>
        <v/>
      </c>
      <c r="H99" s="11"/>
      <c r="I99" s="230"/>
      <c r="J99" s="225"/>
      <c r="K99" s="233"/>
      <c r="L99" s="163"/>
      <c r="M99" s="146"/>
      <c r="N99" s="146" t="str">
        <f t="shared" ref="N99" si="143">IF(L96="","",IF(L96="X","X",IF($E$2&lt;L96,"X
未達首次列計年度
Not reaching the initial calculation year",IF($E$2&gt;M96,"X
已過審核範圍 
Out of the audit scope","V"))))</f>
        <v/>
      </c>
      <c r="O99" s="149"/>
      <c r="P99" s="112"/>
      <c r="Q99" s="216"/>
    </row>
    <row r="100" spans="2:17" ht="24.75" customHeight="1">
      <c r="B100" s="219" t="str">
        <f t="shared" si="4"/>
        <v/>
      </c>
      <c r="C100" s="222"/>
      <c r="D100" s="225"/>
      <c r="E100" s="225"/>
      <c r="F100" s="132"/>
      <c r="G100" s="45" t="str" cm="1">
        <f t="array" ref="G100">IFERROR(INDEX(對照用!$B$1:$D$103,SMALL(IF(對照用!$B$1:$B$103=E96,ROW(對照用!$B$1:$B$103),"X"),MOD(ROW(),6)+1),3),"")</f>
        <v/>
      </c>
      <c r="H100" s="11"/>
      <c r="I100" s="230"/>
      <c r="J100" s="225"/>
      <c r="K100" s="233"/>
      <c r="L100" s="163"/>
      <c r="M100" s="146"/>
      <c r="N100" s="146" t="str">
        <f t="shared" ref="N100" si="144">IF(L96="","",IF(L96="X","X",IF($E$2&lt;L96,"X
未達首次列計年度
Not reaching the initial calculation year",IF($E$2&gt;M96,"X
已過審核範圍 
Out of the audit scope","V"))))</f>
        <v/>
      </c>
      <c r="O100" s="149"/>
      <c r="P100" s="112"/>
      <c r="Q100" s="216"/>
    </row>
    <row r="101" spans="2:17" ht="24.75" customHeight="1" thickBot="1">
      <c r="B101" s="220" t="str">
        <f t="shared" si="4"/>
        <v/>
      </c>
      <c r="C101" s="223"/>
      <c r="D101" s="226"/>
      <c r="E101" s="226"/>
      <c r="F101" s="228"/>
      <c r="G101" s="46" t="str" cm="1">
        <f t="array" ref="G101">IFERROR(INDEX(對照用!$B$1:$D$103,SMALL(IF(對照用!$B$1:$B$103=E96,ROW(對照用!$B$1:$B$103),"X"),MOD(ROW(),6)+1),3),"")</f>
        <v/>
      </c>
      <c r="H101" s="12"/>
      <c r="I101" s="231"/>
      <c r="J101" s="226"/>
      <c r="K101" s="234"/>
      <c r="L101" s="236"/>
      <c r="M101" s="210"/>
      <c r="N101" s="210" t="str">
        <f t="shared" ref="N101" si="145">IF(L96="","",IF(L96="X","X",IF($E$2&lt;L96,"X
未達首次列計年度
Not reaching the initial calculation year",IF($E$2&gt;M96,"X
已過審核範圍 
Out of the audit scope","V"))))</f>
        <v/>
      </c>
      <c r="O101" s="212"/>
      <c r="P101" s="214"/>
      <c r="Q101" s="217"/>
    </row>
    <row r="102" spans="2:17" ht="24.75" customHeight="1">
      <c r="B102" s="218" t="str">
        <f t="shared" ref="B102" si="146">IF(E102&lt;&gt;"",B96+1,"")</f>
        <v/>
      </c>
      <c r="C102" s="221" t="str">
        <f t="shared" ref="C102" si="147">IF(D102&lt;&gt;"",IF(D102&lt;$E$2,"舊","當"),"")</f>
        <v/>
      </c>
      <c r="D102" s="224"/>
      <c r="E102" s="224"/>
      <c r="F102" s="227" t="str">
        <f>_xlfn.IFNA(VLOOKUP(E102,對照用!$B:$C,2,0)," ")</f>
        <v xml:space="preserve"> </v>
      </c>
      <c r="G102" s="44" t="str" cm="1">
        <f t="array" ref="G102">IFERROR(INDEX(對照用!$B$1:$D$103,SMALL(IF(對照用!$B$1:$B$103=E102,ROW(對照用!$B$1:$B$103),"X"),MOD(ROW(),6)+1),3),"")</f>
        <v/>
      </c>
      <c r="H102" s="10"/>
      <c r="I102" s="229"/>
      <c r="J102" s="224"/>
      <c r="K102" s="232"/>
      <c r="L102" s="235"/>
      <c r="M102" s="209" t="str">
        <f t="shared" ref="M102" si="148">IF(L102="X","X",IF(L102&lt;&gt;0,L102+9,""))</f>
        <v/>
      </c>
      <c r="N102" s="209" t="str">
        <f t="shared" ref="N102" si="149">IF(L102="","",IF(L102="X","X",IF($E$2&lt;L102,"X
未達首次列計年度
Not reaching the initial calculation year",IF($E$2&gt;M102,"X
已過審核範圍 
Out of the audit scope","V"))))</f>
        <v/>
      </c>
      <c r="O102" s="211"/>
      <c r="P102" s="213" t="str">
        <f t="shared" ref="P102" si="150">IF(N102="X
未達首次列計年度
Not reaching the initial calculation year",0,IF(N102="X
已過審核範圍 
Out of the audit scope",0,IF(N102="X",0,IF(N102="","",IF(O102&lt;&gt;"",O102,I102)))))</f>
        <v/>
      </c>
      <c r="Q102" s="215"/>
    </row>
    <row r="103" spans="2:17" ht="24.75" customHeight="1">
      <c r="B103" s="219" t="str">
        <f t="shared" si="4"/>
        <v/>
      </c>
      <c r="C103" s="222"/>
      <c r="D103" s="225"/>
      <c r="E103" s="225"/>
      <c r="F103" s="132"/>
      <c r="G103" s="45" t="str" cm="1">
        <f t="array" ref="G103">IFERROR(INDEX(對照用!$B$1:$D$103,SMALL(IF(對照用!$B$1:$B$103=E102,ROW(對照用!$B$1:$B$103),"X"),MOD(ROW(),6)+1),3),"")</f>
        <v/>
      </c>
      <c r="H103" s="11"/>
      <c r="I103" s="230"/>
      <c r="J103" s="225"/>
      <c r="K103" s="233"/>
      <c r="L103" s="163"/>
      <c r="M103" s="146"/>
      <c r="N103" s="146" t="str">
        <f t="shared" ref="N103" si="151">IF(L102="","",IF(L102="X","X",IF($E$2&lt;L102,"X
未達首次列計年度
Not reaching the initial calculation year",IF($E$2&gt;M102,"X
已過審核範圍 
Out of the audit scope","V"))))</f>
        <v/>
      </c>
      <c r="O103" s="149"/>
      <c r="P103" s="112"/>
      <c r="Q103" s="216"/>
    </row>
    <row r="104" spans="2:17" ht="24.75" customHeight="1">
      <c r="B104" s="219" t="str">
        <f t="shared" si="4"/>
        <v/>
      </c>
      <c r="C104" s="222"/>
      <c r="D104" s="225"/>
      <c r="E104" s="225"/>
      <c r="F104" s="132"/>
      <c r="G104" s="45" t="str" cm="1">
        <f t="array" ref="G104">IFERROR(INDEX(對照用!$B$1:$D$103,SMALL(IF(對照用!$B$1:$B$103=E102,ROW(對照用!$B$1:$B$103),"X"),MOD(ROW(),6)+1),3),"")</f>
        <v/>
      </c>
      <c r="H104" s="11"/>
      <c r="I104" s="230"/>
      <c r="J104" s="225"/>
      <c r="K104" s="233"/>
      <c r="L104" s="163"/>
      <c r="M104" s="146"/>
      <c r="N104" s="146" t="str">
        <f t="shared" ref="N104" si="152">IF(L102="","",IF(L102="X","X",IF($E$2&lt;L102,"X
未達首次列計年度
Not reaching the initial calculation year",IF($E$2&gt;M102,"X
已過審核範圍 
Out of the audit scope","V"))))</f>
        <v/>
      </c>
      <c r="O104" s="149"/>
      <c r="P104" s="112"/>
      <c r="Q104" s="216"/>
    </row>
    <row r="105" spans="2:17" ht="24.75" customHeight="1">
      <c r="B105" s="219" t="str">
        <f t="shared" si="4"/>
        <v/>
      </c>
      <c r="C105" s="222"/>
      <c r="D105" s="225"/>
      <c r="E105" s="225"/>
      <c r="F105" s="132"/>
      <c r="G105" s="45" t="str" cm="1">
        <f t="array" ref="G105">IFERROR(INDEX(對照用!$B$1:$D$103,SMALL(IF(對照用!$B$1:$B$103=E102,ROW(對照用!$B$1:$B$103),"X"),MOD(ROW(),6)+1),3),"")</f>
        <v/>
      </c>
      <c r="H105" s="11"/>
      <c r="I105" s="230"/>
      <c r="J105" s="225"/>
      <c r="K105" s="233"/>
      <c r="L105" s="163"/>
      <c r="M105" s="146"/>
      <c r="N105" s="146" t="str">
        <f t="shared" ref="N105" si="153">IF(L102="","",IF(L102="X","X",IF($E$2&lt;L102,"X
未達首次列計年度
Not reaching the initial calculation year",IF($E$2&gt;M102,"X
已過審核範圍 
Out of the audit scope","V"))))</f>
        <v/>
      </c>
      <c r="O105" s="149"/>
      <c r="P105" s="112"/>
      <c r="Q105" s="216"/>
    </row>
    <row r="106" spans="2:17" ht="24.75" customHeight="1">
      <c r="B106" s="219" t="str">
        <f t="shared" si="4"/>
        <v/>
      </c>
      <c r="C106" s="222"/>
      <c r="D106" s="225"/>
      <c r="E106" s="225"/>
      <c r="F106" s="132"/>
      <c r="G106" s="45" t="str" cm="1">
        <f t="array" ref="G106">IFERROR(INDEX(對照用!$B$1:$D$103,SMALL(IF(對照用!$B$1:$B$103=E102,ROW(對照用!$B$1:$B$103),"X"),MOD(ROW(),6)+1),3),"")</f>
        <v/>
      </c>
      <c r="H106" s="11"/>
      <c r="I106" s="230"/>
      <c r="J106" s="225"/>
      <c r="K106" s="233"/>
      <c r="L106" s="163"/>
      <c r="M106" s="146"/>
      <c r="N106" s="146" t="str">
        <f t="shared" ref="N106" si="154">IF(L102="","",IF(L102="X","X",IF($E$2&lt;L102,"X
未達首次列計年度
Not reaching the initial calculation year",IF($E$2&gt;M102,"X
已過審核範圍 
Out of the audit scope","V"))))</f>
        <v/>
      </c>
      <c r="O106" s="149"/>
      <c r="P106" s="112"/>
      <c r="Q106" s="216"/>
    </row>
    <row r="107" spans="2:17" ht="24.75" customHeight="1" thickBot="1">
      <c r="B107" s="220" t="str">
        <f t="shared" si="4"/>
        <v/>
      </c>
      <c r="C107" s="223"/>
      <c r="D107" s="226"/>
      <c r="E107" s="226"/>
      <c r="F107" s="228"/>
      <c r="G107" s="46" t="str" cm="1">
        <f t="array" ref="G107">IFERROR(INDEX(對照用!$B$1:$D$103,SMALL(IF(對照用!$B$1:$B$103=E102,ROW(對照用!$B$1:$B$103),"X"),MOD(ROW(),6)+1),3),"")</f>
        <v/>
      </c>
      <c r="H107" s="12"/>
      <c r="I107" s="231"/>
      <c r="J107" s="226"/>
      <c r="K107" s="234"/>
      <c r="L107" s="236"/>
      <c r="M107" s="210"/>
      <c r="N107" s="210" t="str">
        <f t="shared" ref="N107" si="155">IF(L102="","",IF(L102="X","X",IF($E$2&lt;L102,"X
未達首次列計年度
Not reaching the initial calculation year",IF($E$2&gt;M102,"X
已過審核範圍 
Out of the audit scope","V"))))</f>
        <v/>
      </c>
      <c r="O107" s="212"/>
      <c r="P107" s="214"/>
      <c r="Q107" s="217"/>
    </row>
    <row r="108" spans="2:17" ht="24.75" customHeight="1">
      <c r="B108" s="218" t="str">
        <f t="shared" ref="B108" si="156">IF(E108&lt;&gt;"",B102+1,"")</f>
        <v/>
      </c>
      <c r="C108" s="221" t="str">
        <f t="shared" ref="C108" si="157">IF(D108&lt;&gt;"",IF(D108&lt;$E$2,"舊","當"),"")</f>
        <v/>
      </c>
      <c r="D108" s="224"/>
      <c r="E108" s="224"/>
      <c r="F108" s="227" t="str">
        <f>_xlfn.IFNA(VLOOKUP(E108,對照用!$B:$C,2,0)," ")</f>
        <v xml:space="preserve"> </v>
      </c>
      <c r="G108" s="44" t="str" cm="1">
        <f t="array" ref="G108">IFERROR(INDEX(對照用!$B$1:$D$103,SMALL(IF(對照用!$B$1:$B$103=E108,ROW(對照用!$B$1:$B$103),"X"),MOD(ROW(),6)+1),3),"")</f>
        <v/>
      </c>
      <c r="H108" s="10"/>
      <c r="I108" s="229"/>
      <c r="J108" s="224"/>
      <c r="K108" s="232"/>
      <c r="L108" s="235"/>
      <c r="M108" s="209" t="str">
        <f t="shared" ref="M108" si="158">IF(L108="X","X",IF(L108&lt;&gt;0,L108+9,""))</f>
        <v/>
      </c>
      <c r="N108" s="209" t="str">
        <f t="shared" ref="N108" si="159">IF(L108="","",IF(L108="X","X",IF($E$2&lt;L108,"X
未達首次列計年度
Not reaching the initial calculation year",IF($E$2&gt;M108,"X
已過審核範圍 
Out of the audit scope","V"))))</f>
        <v/>
      </c>
      <c r="O108" s="211"/>
      <c r="P108" s="213" t="str">
        <f t="shared" ref="P108" si="160">IF(N108="X
未達首次列計年度
Not reaching the initial calculation year",0,IF(N108="X
已過審核範圍 
Out of the audit scope",0,IF(N108="X",0,IF(N108="","",IF(O108&lt;&gt;"",O108,I108)))))</f>
        <v/>
      </c>
      <c r="Q108" s="215"/>
    </row>
    <row r="109" spans="2:17" ht="24.75" customHeight="1">
      <c r="B109" s="219" t="str">
        <f t="shared" si="4"/>
        <v/>
      </c>
      <c r="C109" s="222"/>
      <c r="D109" s="225"/>
      <c r="E109" s="225"/>
      <c r="F109" s="132"/>
      <c r="G109" s="45" t="str" cm="1">
        <f t="array" ref="G109">IFERROR(INDEX(對照用!$B$1:$D$103,SMALL(IF(對照用!$B$1:$B$103=E108,ROW(對照用!$B$1:$B$103),"X"),MOD(ROW(),6)+1),3),"")</f>
        <v/>
      </c>
      <c r="H109" s="11"/>
      <c r="I109" s="230"/>
      <c r="J109" s="225"/>
      <c r="K109" s="233"/>
      <c r="L109" s="163"/>
      <c r="M109" s="146"/>
      <c r="N109" s="146" t="str">
        <f t="shared" ref="N109" si="161">IF(L108="","",IF(L108="X","X",IF($E$2&lt;L108,"X
未達首次列計年度
Not reaching the initial calculation year",IF($E$2&gt;M108,"X
已過審核範圍 
Out of the audit scope","V"))))</f>
        <v/>
      </c>
      <c r="O109" s="149"/>
      <c r="P109" s="112"/>
      <c r="Q109" s="216"/>
    </row>
    <row r="110" spans="2:17" ht="24.75" customHeight="1">
      <c r="B110" s="219" t="str">
        <f t="shared" si="4"/>
        <v/>
      </c>
      <c r="C110" s="222"/>
      <c r="D110" s="225"/>
      <c r="E110" s="225"/>
      <c r="F110" s="132"/>
      <c r="G110" s="45" t="str" cm="1">
        <f t="array" ref="G110">IFERROR(INDEX(對照用!$B$1:$D$103,SMALL(IF(對照用!$B$1:$B$103=E108,ROW(對照用!$B$1:$B$103),"X"),MOD(ROW(),6)+1),3),"")</f>
        <v/>
      </c>
      <c r="H110" s="11"/>
      <c r="I110" s="230"/>
      <c r="J110" s="225"/>
      <c r="K110" s="233"/>
      <c r="L110" s="163"/>
      <c r="M110" s="146"/>
      <c r="N110" s="146" t="str">
        <f t="shared" ref="N110" si="162">IF(L108="","",IF(L108="X","X",IF($E$2&lt;L108,"X
未達首次列計年度
Not reaching the initial calculation year",IF($E$2&gt;M108,"X
已過審核範圍 
Out of the audit scope","V"))))</f>
        <v/>
      </c>
      <c r="O110" s="149"/>
      <c r="P110" s="112"/>
      <c r="Q110" s="216"/>
    </row>
    <row r="111" spans="2:17" ht="24.75" customHeight="1">
      <c r="B111" s="219" t="str">
        <f t="shared" si="4"/>
        <v/>
      </c>
      <c r="C111" s="222"/>
      <c r="D111" s="225"/>
      <c r="E111" s="225"/>
      <c r="F111" s="132"/>
      <c r="G111" s="45" t="str" cm="1">
        <f t="array" ref="G111">IFERROR(INDEX(對照用!$B$1:$D$103,SMALL(IF(對照用!$B$1:$B$103=E108,ROW(對照用!$B$1:$B$103),"X"),MOD(ROW(),6)+1),3),"")</f>
        <v/>
      </c>
      <c r="H111" s="11"/>
      <c r="I111" s="230"/>
      <c r="J111" s="225"/>
      <c r="K111" s="233"/>
      <c r="L111" s="163"/>
      <c r="M111" s="146"/>
      <c r="N111" s="146" t="str">
        <f t="shared" ref="N111" si="163">IF(L108="","",IF(L108="X","X",IF($E$2&lt;L108,"X
未達首次列計年度
Not reaching the initial calculation year",IF($E$2&gt;M108,"X
已過審核範圍 
Out of the audit scope","V"))))</f>
        <v/>
      </c>
      <c r="O111" s="149"/>
      <c r="P111" s="112"/>
      <c r="Q111" s="216"/>
    </row>
    <row r="112" spans="2:17" ht="24.75" customHeight="1">
      <c r="B112" s="219" t="str">
        <f t="shared" si="4"/>
        <v/>
      </c>
      <c r="C112" s="222"/>
      <c r="D112" s="225"/>
      <c r="E112" s="225"/>
      <c r="F112" s="132"/>
      <c r="G112" s="45" t="str" cm="1">
        <f t="array" ref="G112">IFERROR(INDEX(對照用!$B$1:$D$103,SMALL(IF(對照用!$B$1:$B$103=E108,ROW(對照用!$B$1:$B$103),"X"),MOD(ROW(),6)+1),3),"")</f>
        <v/>
      </c>
      <c r="H112" s="11"/>
      <c r="I112" s="230"/>
      <c r="J112" s="225"/>
      <c r="K112" s="233"/>
      <c r="L112" s="163"/>
      <c r="M112" s="146"/>
      <c r="N112" s="146" t="str">
        <f t="shared" ref="N112" si="164">IF(L108="","",IF(L108="X","X",IF($E$2&lt;L108,"X
未達首次列計年度
Not reaching the initial calculation year",IF($E$2&gt;M108,"X
已過審核範圍 
Out of the audit scope","V"))))</f>
        <v/>
      </c>
      <c r="O112" s="149"/>
      <c r="P112" s="112"/>
      <c r="Q112" s="216"/>
    </row>
    <row r="113" spans="2:17" ht="24.75" customHeight="1" thickBot="1">
      <c r="B113" s="220" t="str">
        <f t="shared" si="4"/>
        <v/>
      </c>
      <c r="C113" s="223"/>
      <c r="D113" s="226"/>
      <c r="E113" s="226"/>
      <c r="F113" s="228"/>
      <c r="G113" s="46" t="str" cm="1">
        <f t="array" ref="G113">IFERROR(INDEX(對照用!$B$1:$D$103,SMALL(IF(對照用!$B$1:$B$103=E108,ROW(對照用!$B$1:$B$103),"X"),MOD(ROW(),6)+1),3),"")</f>
        <v/>
      </c>
      <c r="H113" s="12"/>
      <c r="I113" s="231"/>
      <c r="J113" s="226"/>
      <c r="K113" s="234"/>
      <c r="L113" s="236"/>
      <c r="M113" s="210"/>
      <c r="N113" s="210" t="str">
        <f t="shared" ref="N113" si="165">IF(L108="","",IF(L108="X","X",IF($E$2&lt;L108,"X
未達首次列計年度
Not reaching the initial calculation year",IF($E$2&gt;M108,"X
已過審核範圍 
Out of the audit scope","V"))))</f>
        <v/>
      </c>
      <c r="O113" s="212"/>
      <c r="P113" s="214"/>
      <c r="Q113" s="217"/>
    </row>
    <row r="114" spans="2:17" ht="24.75" customHeight="1">
      <c r="B114" s="218" t="str">
        <f t="shared" ref="B114" si="166">IF(E114&lt;&gt;"",B108+1,"")</f>
        <v/>
      </c>
      <c r="C114" s="221" t="str">
        <f t="shared" ref="C114" si="167">IF(D114&lt;&gt;"",IF(D114&lt;$E$2,"舊","當"),"")</f>
        <v/>
      </c>
      <c r="D114" s="224"/>
      <c r="E114" s="224"/>
      <c r="F114" s="227" t="str">
        <f>_xlfn.IFNA(VLOOKUP(E114,對照用!$B:$C,2,0)," ")</f>
        <v xml:space="preserve"> </v>
      </c>
      <c r="G114" s="44" t="str" cm="1">
        <f t="array" ref="G114">IFERROR(INDEX(對照用!$B$1:$D$103,SMALL(IF(對照用!$B$1:$B$103=E114,ROW(對照用!$B$1:$B$103),"X"),MOD(ROW(),6)+1),3),"")</f>
        <v/>
      </c>
      <c r="H114" s="10"/>
      <c r="I114" s="229"/>
      <c r="J114" s="224"/>
      <c r="K114" s="232"/>
      <c r="L114" s="235"/>
      <c r="M114" s="209" t="str">
        <f t="shared" ref="M114" si="168">IF(L114="X","X",IF(L114&lt;&gt;0,L114+9,""))</f>
        <v/>
      </c>
      <c r="N114" s="209" t="str">
        <f t="shared" ref="N114" si="169">IF(L114="","",IF(L114="X","X",IF($E$2&lt;L114,"X
未達首次列計年度
Not reaching the initial calculation year",IF($E$2&gt;M114,"X
已過審核範圍 
Out of the audit scope","V"))))</f>
        <v/>
      </c>
      <c r="O114" s="211"/>
      <c r="P114" s="213" t="str">
        <f t="shared" ref="P114" si="170">IF(N114="X
未達首次列計年度
Not reaching the initial calculation year",0,IF(N114="X
已過審核範圍 
Out of the audit scope",0,IF(N114="X",0,IF(N114="","",IF(O114&lt;&gt;"",O114,I114)))))</f>
        <v/>
      </c>
      <c r="Q114" s="215"/>
    </row>
    <row r="115" spans="2:17" ht="24.75" customHeight="1">
      <c r="B115" s="219" t="str">
        <f t="shared" si="4"/>
        <v/>
      </c>
      <c r="C115" s="222"/>
      <c r="D115" s="225"/>
      <c r="E115" s="225"/>
      <c r="F115" s="132"/>
      <c r="G115" s="45" t="str" cm="1">
        <f t="array" ref="G115">IFERROR(INDEX(對照用!$B$1:$D$103,SMALL(IF(對照用!$B$1:$B$103=E114,ROW(對照用!$B$1:$B$103),"X"),MOD(ROW(),6)+1),3),"")</f>
        <v/>
      </c>
      <c r="H115" s="11"/>
      <c r="I115" s="230"/>
      <c r="J115" s="225"/>
      <c r="K115" s="233"/>
      <c r="L115" s="163"/>
      <c r="M115" s="146"/>
      <c r="N115" s="146" t="str">
        <f t="shared" ref="N115" si="171">IF(L114="","",IF(L114="X","X",IF($E$2&lt;L114,"X
未達首次列計年度
Not reaching the initial calculation year",IF($E$2&gt;M114,"X
已過審核範圍 
Out of the audit scope","V"))))</f>
        <v/>
      </c>
      <c r="O115" s="149"/>
      <c r="P115" s="112"/>
      <c r="Q115" s="216"/>
    </row>
    <row r="116" spans="2:17" ht="24.75" customHeight="1">
      <c r="B116" s="219" t="str">
        <f t="shared" si="4"/>
        <v/>
      </c>
      <c r="C116" s="222"/>
      <c r="D116" s="225"/>
      <c r="E116" s="225"/>
      <c r="F116" s="132"/>
      <c r="G116" s="45" t="str" cm="1">
        <f t="array" ref="G116">IFERROR(INDEX(對照用!$B$1:$D$103,SMALL(IF(對照用!$B$1:$B$103=E114,ROW(對照用!$B$1:$B$103),"X"),MOD(ROW(),6)+1),3),"")</f>
        <v/>
      </c>
      <c r="H116" s="11"/>
      <c r="I116" s="230"/>
      <c r="J116" s="225"/>
      <c r="K116" s="233"/>
      <c r="L116" s="163"/>
      <c r="M116" s="146"/>
      <c r="N116" s="146" t="str">
        <f t="shared" ref="N116" si="172">IF(L114="","",IF(L114="X","X",IF($E$2&lt;L114,"X
未達首次列計年度
Not reaching the initial calculation year",IF($E$2&gt;M114,"X
已過審核範圍 
Out of the audit scope","V"))))</f>
        <v/>
      </c>
      <c r="O116" s="149"/>
      <c r="P116" s="112"/>
      <c r="Q116" s="216"/>
    </row>
    <row r="117" spans="2:17" ht="24.75" customHeight="1">
      <c r="B117" s="219" t="str">
        <f t="shared" si="4"/>
        <v/>
      </c>
      <c r="C117" s="222"/>
      <c r="D117" s="225"/>
      <c r="E117" s="225"/>
      <c r="F117" s="132"/>
      <c r="G117" s="45" t="str" cm="1">
        <f t="array" ref="G117">IFERROR(INDEX(對照用!$B$1:$D$103,SMALL(IF(對照用!$B$1:$B$103=E114,ROW(對照用!$B$1:$B$103),"X"),MOD(ROW(),6)+1),3),"")</f>
        <v/>
      </c>
      <c r="H117" s="11"/>
      <c r="I117" s="230"/>
      <c r="J117" s="225"/>
      <c r="K117" s="233"/>
      <c r="L117" s="163"/>
      <c r="M117" s="146"/>
      <c r="N117" s="146" t="str">
        <f t="shared" ref="N117" si="173">IF(L114="","",IF(L114="X","X",IF($E$2&lt;L114,"X
未達首次列計年度
Not reaching the initial calculation year",IF($E$2&gt;M114,"X
已過審核範圍 
Out of the audit scope","V"))))</f>
        <v/>
      </c>
      <c r="O117" s="149"/>
      <c r="P117" s="112"/>
      <c r="Q117" s="216"/>
    </row>
    <row r="118" spans="2:17" ht="24.75" customHeight="1">
      <c r="B118" s="219" t="str">
        <f t="shared" si="4"/>
        <v/>
      </c>
      <c r="C118" s="222"/>
      <c r="D118" s="225"/>
      <c r="E118" s="225"/>
      <c r="F118" s="132"/>
      <c r="G118" s="45" t="str" cm="1">
        <f t="array" ref="G118">IFERROR(INDEX(對照用!$B$1:$D$103,SMALL(IF(對照用!$B$1:$B$103=E114,ROW(對照用!$B$1:$B$103),"X"),MOD(ROW(),6)+1),3),"")</f>
        <v/>
      </c>
      <c r="H118" s="11"/>
      <c r="I118" s="230"/>
      <c r="J118" s="225"/>
      <c r="K118" s="233"/>
      <c r="L118" s="163"/>
      <c r="M118" s="146"/>
      <c r="N118" s="146" t="str">
        <f t="shared" ref="N118" si="174">IF(L114="","",IF(L114="X","X",IF($E$2&lt;L114,"X
未達首次列計年度
Not reaching the initial calculation year",IF($E$2&gt;M114,"X
已過審核範圍 
Out of the audit scope","V"))))</f>
        <v/>
      </c>
      <c r="O118" s="149"/>
      <c r="P118" s="112"/>
      <c r="Q118" s="216"/>
    </row>
    <row r="119" spans="2:17" ht="24.75" customHeight="1" thickBot="1">
      <c r="B119" s="220" t="str">
        <f t="shared" si="4"/>
        <v/>
      </c>
      <c r="C119" s="223"/>
      <c r="D119" s="226"/>
      <c r="E119" s="226"/>
      <c r="F119" s="228"/>
      <c r="G119" s="46" t="str" cm="1">
        <f t="array" ref="G119">IFERROR(INDEX(對照用!$B$1:$D$103,SMALL(IF(對照用!$B$1:$B$103=E114,ROW(對照用!$B$1:$B$103),"X"),MOD(ROW(),6)+1),3),"")</f>
        <v/>
      </c>
      <c r="H119" s="12"/>
      <c r="I119" s="231"/>
      <c r="J119" s="226"/>
      <c r="K119" s="234"/>
      <c r="L119" s="236"/>
      <c r="M119" s="210"/>
      <c r="N119" s="210" t="str">
        <f t="shared" ref="N119" si="175">IF(L114="","",IF(L114="X","X",IF($E$2&lt;L114,"X
未達首次列計年度
Not reaching the initial calculation year",IF($E$2&gt;M114,"X
已過審核範圍 
Out of the audit scope","V"))))</f>
        <v/>
      </c>
      <c r="O119" s="212"/>
      <c r="P119" s="214"/>
      <c r="Q119" s="217"/>
    </row>
    <row r="120" spans="2:17" ht="24.75" customHeight="1">
      <c r="B120" s="218" t="str">
        <f t="shared" ref="B120" si="176">IF(E120&lt;&gt;"",B114+1,"")</f>
        <v/>
      </c>
      <c r="C120" s="221" t="str">
        <f t="shared" ref="C120" si="177">IF(D120&lt;&gt;"",IF(D120&lt;$E$2,"舊","當"),"")</f>
        <v/>
      </c>
      <c r="D120" s="224"/>
      <c r="E120" s="224"/>
      <c r="F120" s="227" t="str">
        <f>_xlfn.IFNA(VLOOKUP(E120,對照用!$B:$C,2,0)," ")</f>
        <v xml:space="preserve"> </v>
      </c>
      <c r="G120" s="44" t="str" cm="1">
        <f t="array" ref="G120">IFERROR(INDEX(對照用!$B$1:$D$103,SMALL(IF(對照用!$B$1:$B$103=E120,ROW(對照用!$B$1:$B$103),"X"),MOD(ROW(),6)+1),3),"")</f>
        <v/>
      </c>
      <c r="H120" s="10"/>
      <c r="I120" s="229"/>
      <c r="J120" s="224"/>
      <c r="K120" s="232"/>
      <c r="L120" s="235"/>
      <c r="M120" s="209" t="str">
        <f t="shared" ref="M120" si="178">IF(L120="X","X",IF(L120&lt;&gt;0,L120+9,""))</f>
        <v/>
      </c>
      <c r="N120" s="209" t="str">
        <f t="shared" ref="N120" si="179">IF(L120="","",IF(L120="X","X",IF($E$2&lt;L120,"X
未達首次列計年度
Not reaching the initial calculation year",IF($E$2&gt;M120,"X
已過審核範圍 
Out of the audit scope","V"))))</f>
        <v/>
      </c>
      <c r="O120" s="211"/>
      <c r="P120" s="213" t="str">
        <f t="shared" ref="P120" si="180">IF(N120="X
未達首次列計年度
Not reaching the initial calculation year",0,IF(N120="X
已過審核範圍 
Out of the audit scope",0,IF(N120="X",0,IF(N120="","",IF(O120&lt;&gt;"",O120,I120)))))</f>
        <v/>
      </c>
      <c r="Q120" s="215"/>
    </row>
    <row r="121" spans="2:17" ht="24.75" customHeight="1">
      <c r="B121" s="219" t="str">
        <f t="shared" si="4"/>
        <v/>
      </c>
      <c r="C121" s="222"/>
      <c r="D121" s="225"/>
      <c r="E121" s="225"/>
      <c r="F121" s="132"/>
      <c r="G121" s="45" t="str" cm="1">
        <f t="array" ref="G121">IFERROR(INDEX(對照用!$B$1:$D$103,SMALL(IF(對照用!$B$1:$B$103=E120,ROW(對照用!$B$1:$B$103),"X"),MOD(ROW(),6)+1),3),"")</f>
        <v/>
      </c>
      <c r="H121" s="11"/>
      <c r="I121" s="230"/>
      <c r="J121" s="225"/>
      <c r="K121" s="233"/>
      <c r="L121" s="163"/>
      <c r="M121" s="146"/>
      <c r="N121" s="146" t="str">
        <f t="shared" ref="N121" si="181">IF(L120="","",IF(L120="X","X",IF($E$2&lt;L120,"X
未達首次列計年度
Not reaching the initial calculation year",IF($E$2&gt;M120,"X
已過審核範圍 
Out of the audit scope","V"))))</f>
        <v/>
      </c>
      <c r="O121" s="149"/>
      <c r="P121" s="112"/>
      <c r="Q121" s="216"/>
    </row>
    <row r="122" spans="2:17" ht="24.75" customHeight="1">
      <c r="B122" s="219" t="str">
        <f t="shared" si="4"/>
        <v/>
      </c>
      <c r="C122" s="222"/>
      <c r="D122" s="225"/>
      <c r="E122" s="225"/>
      <c r="F122" s="132"/>
      <c r="G122" s="45" t="str" cm="1">
        <f t="array" ref="G122">IFERROR(INDEX(對照用!$B$1:$D$103,SMALL(IF(對照用!$B$1:$B$103=E120,ROW(對照用!$B$1:$B$103),"X"),MOD(ROW(),6)+1),3),"")</f>
        <v/>
      </c>
      <c r="H122" s="11"/>
      <c r="I122" s="230"/>
      <c r="J122" s="225"/>
      <c r="K122" s="233"/>
      <c r="L122" s="163"/>
      <c r="M122" s="146"/>
      <c r="N122" s="146" t="str">
        <f t="shared" ref="N122" si="182">IF(L120="","",IF(L120="X","X",IF($E$2&lt;L120,"X
未達首次列計年度
Not reaching the initial calculation year",IF($E$2&gt;M120,"X
已過審核範圍 
Out of the audit scope","V"))))</f>
        <v/>
      </c>
      <c r="O122" s="149"/>
      <c r="P122" s="112"/>
      <c r="Q122" s="216"/>
    </row>
    <row r="123" spans="2:17" ht="24.75" customHeight="1">
      <c r="B123" s="219" t="str">
        <f t="shared" si="4"/>
        <v/>
      </c>
      <c r="C123" s="222"/>
      <c r="D123" s="225"/>
      <c r="E123" s="225"/>
      <c r="F123" s="132"/>
      <c r="G123" s="45" t="str" cm="1">
        <f t="array" ref="G123">IFERROR(INDEX(對照用!$B$1:$D$103,SMALL(IF(對照用!$B$1:$B$103=E120,ROW(對照用!$B$1:$B$103),"X"),MOD(ROW(),6)+1),3),"")</f>
        <v/>
      </c>
      <c r="H123" s="11"/>
      <c r="I123" s="230"/>
      <c r="J123" s="225"/>
      <c r="K123" s="233"/>
      <c r="L123" s="163"/>
      <c r="M123" s="146"/>
      <c r="N123" s="146" t="str">
        <f t="shared" ref="N123" si="183">IF(L120="","",IF(L120="X","X",IF($E$2&lt;L120,"X
未達首次列計年度
Not reaching the initial calculation year",IF($E$2&gt;M120,"X
已過審核範圍 
Out of the audit scope","V"))))</f>
        <v/>
      </c>
      <c r="O123" s="149"/>
      <c r="P123" s="112"/>
      <c r="Q123" s="216"/>
    </row>
    <row r="124" spans="2:17" ht="24.75" customHeight="1">
      <c r="B124" s="219" t="str">
        <f t="shared" si="4"/>
        <v/>
      </c>
      <c r="C124" s="222"/>
      <c r="D124" s="225"/>
      <c r="E124" s="225"/>
      <c r="F124" s="132"/>
      <c r="G124" s="45" t="str" cm="1">
        <f t="array" ref="G124">IFERROR(INDEX(對照用!$B$1:$D$103,SMALL(IF(對照用!$B$1:$B$103=E120,ROW(對照用!$B$1:$B$103),"X"),MOD(ROW(),6)+1),3),"")</f>
        <v/>
      </c>
      <c r="H124" s="11"/>
      <c r="I124" s="230"/>
      <c r="J124" s="225"/>
      <c r="K124" s="233"/>
      <c r="L124" s="163"/>
      <c r="M124" s="146"/>
      <c r="N124" s="146" t="str">
        <f t="shared" ref="N124" si="184">IF(L120="","",IF(L120="X","X",IF($E$2&lt;L120,"X
未達首次列計年度
Not reaching the initial calculation year",IF($E$2&gt;M120,"X
已過審核範圍 
Out of the audit scope","V"))))</f>
        <v/>
      </c>
      <c r="O124" s="149"/>
      <c r="P124" s="112"/>
      <c r="Q124" s="216"/>
    </row>
    <row r="125" spans="2:17" ht="24.75" customHeight="1" thickBot="1">
      <c r="B125" s="220" t="str">
        <f t="shared" si="4"/>
        <v/>
      </c>
      <c r="C125" s="223"/>
      <c r="D125" s="226"/>
      <c r="E125" s="226"/>
      <c r="F125" s="228"/>
      <c r="G125" s="46" t="str" cm="1">
        <f t="array" ref="G125">IFERROR(INDEX(對照用!$B$1:$D$103,SMALL(IF(對照用!$B$1:$B$103=E120,ROW(對照用!$B$1:$B$103),"X"),MOD(ROW(),6)+1),3),"")</f>
        <v/>
      </c>
      <c r="H125" s="12"/>
      <c r="I125" s="231"/>
      <c r="J125" s="226"/>
      <c r="K125" s="234"/>
      <c r="L125" s="236"/>
      <c r="M125" s="210"/>
      <c r="N125" s="210" t="str">
        <f t="shared" ref="N125" si="185">IF(L120="","",IF(L120="X","X",IF($E$2&lt;L120,"X
未達首次列計年度
Not reaching the initial calculation year",IF($E$2&gt;M120,"X
已過審核範圍 
Out of the audit scope","V"))))</f>
        <v/>
      </c>
      <c r="O125" s="212"/>
      <c r="P125" s="214"/>
      <c r="Q125" s="217"/>
    </row>
    <row r="126" spans="2:17" ht="24.75" customHeight="1">
      <c r="B126" s="218" t="str">
        <f t="shared" ref="B126" si="186">IF(E126&lt;&gt;"",B120+1,"")</f>
        <v/>
      </c>
      <c r="C126" s="221" t="str">
        <f t="shared" ref="C126" si="187">IF(D126&lt;&gt;"",IF(D126&lt;$E$2,"舊","當"),"")</f>
        <v/>
      </c>
      <c r="D126" s="224"/>
      <c r="E126" s="224"/>
      <c r="F126" s="227" t="str">
        <f>_xlfn.IFNA(VLOOKUP(E126,對照用!$B:$C,2,0)," ")</f>
        <v xml:space="preserve"> </v>
      </c>
      <c r="G126" s="44" t="str" cm="1">
        <f t="array" ref="G126">IFERROR(INDEX(對照用!$B$1:$D$103,SMALL(IF(對照用!$B$1:$B$103=E126,ROW(對照用!$B$1:$B$103),"X"),MOD(ROW(),6)+1),3),"")</f>
        <v/>
      </c>
      <c r="H126" s="10"/>
      <c r="I126" s="229"/>
      <c r="J126" s="224"/>
      <c r="K126" s="232"/>
      <c r="L126" s="235"/>
      <c r="M126" s="209" t="str">
        <f t="shared" ref="M126" si="188">IF(L126="X","X",IF(L126&lt;&gt;0,L126+9,""))</f>
        <v/>
      </c>
      <c r="N126" s="209" t="str">
        <f t="shared" ref="N126" si="189">IF(L126="","",IF(L126="X","X",IF($E$2&lt;L126,"X
未達首次列計年度
Not reaching the initial calculation year",IF($E$2&gt;M126,"X
已過審核範圍 
Out of the audit scope","V"))))</f>
        <v/>
      </c>
      <c r="O126" s="211"/>
      <c r="P126" s="213" t="str">
        <f t="shared" ref="P126" si="190">IF(N126="X
未達首次列計年度
Not reaching the initial calculation year",0,IF(N126="X
已過審核範圍 
Out of the audit scope",0,IF(N126="X",0,IF(N126="","",IF(O126&lt;&gt;"",O126,I126)))))</f>
        <v/>
      </c>
      <c r="Q126" s="215"/>
    </row>
    <row r="127" spans="2:17" ht="24.75" customHeight="1">
      <c r="B127" s="219" t="str">
        <f t="shared" si="4"/>
        <v/>
      </c>
      <c r="C127" s="222"/>
      <c r="D127" s="225"/>
      <c r="E127" s="225"/>
      <c r="F127" s="132"/>
      <c r="G127" s="45" t="str" cm="1">
        <f t="array" ref="G127">IFERROR(INDEX(對照用!$B$1:$D$103,SMALL(IF(對照用!$B$1:$B$103=E126,ROW(對照用!$B$1:$B$103),"X"),MOD(ROW(),6)+1),3),"")</f>
        <v/>
      </c>
      <c r="H127" s="11"/>
      <c r="I127" s="230"/>
      <c r="J127" s="225"/>
      <c r="K127" s="233"/>
      <c r="L127" s="163"/>
      <c r="M127" s="146"/>
      <c r="N127" s="146" t="str">
        <f t="shared" ref="N127" si="191">IF(L126="","",IF(L126="X","X",IF($E$2&lt;L126,"X
未達首次列計年度
Not reaching the initial calculation year",IF($E$2&gt;M126,"X
已過審核範圍 
Out of the audit scope","V"))))</f>
        <v/>
      </c>
      <c r="O127" s="149"/>
      <c r="P127" s="112"/>
      <c r="Q127" s="216"/>
    </row>
    <row r="128" spans="2:17" ht="24.75" customHeight="1">
      <c r="B128" s="219" t="str">
        <f t="shared" si="4"/>
        <v/>
      </c>
      <c r="C128" s="222"/>
      <c r="D128" s="225"/>
      <c r="E128" s="225"/>
      <c r="F128" s="132"/>
      <c r="G128" s="45" t="str" cm="1">
        <f t="array" ref="G128">IFERROR(INDEX(對照用!$B$1:$D$103,SMALL(IF(對照用!$B$1:$B$103=E126,ROW(對照用!$B$1:$B$103),"X"),MOD(ROW(),6)+1),3),"")</f>
        <v/>
      </c>
      <c r="H128" s="11"/>
      <c r="I128" s="230"/>
      <c r="J128" s="225"/>
      <c r="K128" s="233"/>
      <c r="L128" s="163"/>
      <c r="M128" s="146"/>
      <c r="N128" s="146" t="str">
        <f t="shared" ref="N128" si="192">IF(L126="","",IF(L126="X","X",IF($E$2&lt;L126,"X
未達首次列計年度
Not reaching the initial calculation year",IF($E$2&gt;M126,"X
已過審核範圍 
Out of the audit scope","V"))))</f>
        <v/>
      </c>
      <c r="O128" s="149"/>
      <c r="P128" s="112"/>
      <c r="Q128" s="216"/>
    </row>
    <row r="129" spans="2:17" ht="24.75" customHeight="1">
      <c r="B129" s="219" t="str">
        <f t="shared" si="4"/>
        <v/>
      </c>
      <c r="C129" s="222"/>
      <c r="D129" s="225"/>
      <c r="E129" s="225"/>
      <c r="F129" s="132"/>
      <c r="G129" s="45" t="str" cm="1">
        <f t="array" ref="G129">IFERROR(INDEX(對照用!$B$1:$D$103,SMALL(IF(對照用!$B$1:$B$103=E126,ROW(對照用!$B$1:$B$103),"X"),MOD(ROW(),6)+1),3),"")</f>
        <v/>
      </c>
      <c r="H129" s="11"/>
      <c r="I129" s="230"/>
      <c r="J129" s="225"/>
      <c r="K129" s="233"/>
      <c r="L129" s="163"/>
      <c r="M129" s="146"/>
      <c r="N129" s="146" t="str">
        <f t="shared" ref="N129" si="193">IF(L126="","",IF(L126="X","X",IF($E$2&lt;L126,"X
未達首次列計年度
Not reaching the initial calculation year",IF($E$2&gt;M126,"X
已過審核範圍 
Out of the audit scope","V"))))</f>
        <v/>
      </c>
      <c r="O129" s="149"/>
      <c r="P129" s="112"/>
      <c r="Q129" s="216"/>
    </row>
    <row r="130" spans="2:17" ht="24.75" customHeight="1">
      <c r="B130" s="219" t="str">
        <f t="shared" si="4"/>
        <v/>
      </c>
      <c r="C130" s="222"/>
      <c r="D130" s="225"/>
      <c r="E130" s="225"/>
      <c r="F130" s="132"/>
      <c r="G130" s="45" t="str" cm="1">
        <f t="array" ref="G130">IFERROR(INDEX(對照用!$B$1:$D$103,SMALL(IF(對照用!$B$1:$B$103=E126,ROW(對照用!$B$1:$B$103),"X"),MOD(ROW(),6)+1),3),"")</f>
        <v/>
      </c>
      <c r="H130" s="11"/>
      <c r="I130" s="230"/>
      <c r="J130" s="225"/>
      <c r="K130" s="233"/>
      <c r="L130" s="163"/>
      <c r="M130" s="146"/>
      <c r="N130" s="146" t="str">
        <f t="shared" ref="N130" si="194">IF(L126="","",IF(L126="X","X",IF($E$2&lt;L126,"X
未達首次列計年度
Not reaching the initial calculation year",IF($E$2&gt;M126,"X
已過審核範圍 
Out of the audit scope","V"))))</f>
        <v/>
      </c>
      <c r="O130" s="149"/>
      <c r="P130" s="112"/>
      <c r="Q130" s="216"/>
    </row>
    <row r="131" spans="2:17" ht="24.75" customHeight="1" thickBot="1">
      <c r="B131" s="220" t="str">
        <f t="shared" si="4"/>
        <v/>
      </c>
      <c r="C131" s="223"/>
      <c r="D131" s="226"/>
      <c r="E131" s="226"/>
      <c r="F131" s="228"/>
      <c r="G131" s="46" t="str" cm="1">
        <f t="array" ref="G131">IFERROR(INDEX(對照用!$B$1:$D$103,SMALL(IF(對照用!$B$1:$B$103=E126,ROW(對照用!$B$1:$B$103),"X"),MOD(ROW(),6)+1),3),"")</f>
        <v/>
      </c>
      <c r="H131" s="12"/>
      <c r="I131" s="231"/>
      <c r="J131" s="226"/>
      <c r="K131" s="234"/>
      <c r="L131" s="236"/>
      <c r="M131" s="210"/>
      <c r="N131" s="210" t="str">
        <f t="shared" ref="N131" si="195">IF(L126="","",IF(L126="X","X",IF($E$2&lt;L126,"X
未達首次列計年度
Not reaching the initial calculation year",IF($E$2&gt;M126,"X
已過審核範圍 
Out of the audit scope","V"))))</f>
        <v/>
      </c>
      <c r="O131" s="212"/>
      <c r="P131" s="214"/>
      <c r="Q131" s="217"/>
    </row>
    <row r="132" spans="2:17" ht="24.75" customHeight="1">
      <c r="B132" s="218" t="str">
        <f t="shared" ref="B132" si="196">IF(E132&lt;&gt;"",B126+1,"")</f>
        <v/>
      </c>
      <c r="C132" s="221" t="str">
        <f t="shared" ref="C132" si="197">IF(D132&lt;&gt;"",IF(D132&lt;$E$2,"舊","當"),"")</f>
        <v/>
      </c>
      <c r="D132" s="224"/>
      <c r="E132" s="224"/>
      <c r="F132" s="227" t="str">
        <f>_xlfn.IFNA(VLOOKUP(E132,對照用!$B:$C,2,0)," ")</f>
        <v xml:space="preserve"> </v>
      </c>
      <c r="G132" s="44" t="str" cm="1">
        <f t="array" ref="G132">IFERROR(INDEX(對照用!$B$1:$D$103,SMALL(IF(對照用!$B$1:$B$103=E132,ROW(對照用!$B$1:$B$103),"X"),MOD(ROW(),6)+1),3),"")</f>
        <v/>
      </c>
      <c r="H132" s="10"/>
      <c r="I132" s="229"/>
      <c r="J132" s="224"/>
      <c r="K132" s="232"/>
      <c r="L132" s="235"/>
      <c r="M132" s="209" t="str">
        <f t="shared" ref="M132" si="198">IF(L132="X","X",IF(L132&lt;&gt;0,L132+9,""))</f>
        <v/>
      </c>
      <c r="N132" s="209" t="str">
        <f t="shared" ref="N132" si="199">IF(L132="","",IF(L132="X","X",IF($E$2&lt;L132,"X
未達首次列計年度
Not reaching the initial calculation year",IF($E$2&gt;M132,"X
已過審核範圍 
Out of the audit scope","V"))))</f>
        <v/>
      </c>
      <c r="O132" s="211"/>
      <c r="P132" s="213" t="str">
        <f t="shared" ref="P132" si="200">IF(N132="X
未達首次列計年度
Not reaching the initial calculation year",0,IF(N132="X
已過審核範圍 
Out of the audit scope",0,IF(N132="X",0,IF(N132="","",IF(O132&lt;&gt;"",O132,I132)))))</f>
        <v/>
      </c>
      <c r="Q132" s="215"/>
    </row>
    <row r="133" spans="2:17" ht="24.75" customHeight="1">
      <c r="B133" s="219" t="str">
        <f t="shared" si="4"/>
        <v/>
      </c>
      <c r="C133" s="222"/>
      <c r="D133" s="225"/>
      <c r="E133" s="225"/>
      <c r="F133" s="132"/>
      <c r="G133" s="45" t="str" cm="1">
        <f t="array" ref="G133">IFERROR(INDEX(對照用!$B$1:$D$103,SMALL(IF(對照用!$B$1:$B$103=E132,ROW(對照用!$B$1:$B$103),"X"),MOD(ROW(),6)+1),3),"")</f>
        <v/>
      </c>
      <c r="H133" s="11"/>
      <c r="I133" s="230"/>
      <c r="J133" s="225"/>
      <c r="K133" s="233"/>
      <c r="L133" s="163"/>
      <c r="M133" s="146"/>
      <c r="N133" s="146" t="str">
        <f t="shared" ref="N133" si="201">IF(L132="","",IF(L132="X","X",IF($E$2&lt;L132,"X
未達首次列計年度
Not reaching the initial calculation year",IF($E$2&gt;M132,"X
已過審核範圍 
Out of the audit scope","V"))))</f>
        <v/>
      </c>
      <c r="O133" s="149"/>
      <c r="P133" s="112"/>
      <c r="Q133" s="216"/>
    </row>
    <row r="134" spans="2:17" ht="24.75" customHeight="1">
      <c r="B134" s="219" t="str">
        <f t="shared" si="4"/>
        <v/>
      </c>
      <c r="C134" s="222"/>
      <c r="D134" s="225"/>
      <c r="E134" s="225"/>
      <c r="F134" s="132"/>
      <c r="G134" s="45" t="str" cm="1">
        <f t="array" ref="G134">IFERROR(INDEX(對照用!$B$1:$D$103,SMALL(IF(對照用!$B$1:$B$103=E132,ROW(對照用!$B$1:$B$103),"X"),MOD(ROW(),6)+1),3),"")</f>
        <v/>
      </c>
      <c r="H134" s="11"/>
      <c r="I134" s="230"/>
      <c r="J134" s="225"/>
      <c r="K134" s="233"/>
      <c r="L134" s="163"/>
      <c r="M134" s="146"/>
      <c r="N134" s="146" t="str">
        <f t="shared" ref="N134" si="202">IF(L132="","",IF(L132="X","X",IF($E$2&lt;L132,"X
未達首次列計年度
Not reaching the initial calculation year",IF($E$2&gt;M132,"X
已過審核範圍 
Out of the audit scope","V"))))</f>
        <v/>
      </c>
      <c r="O134" s="149"/>
      <c r="P134" s="112"/>
      <c r="Q134" s="216"/>
    </row>
    <row r="135" spans="2:17" ht="24.75" customHeight="1">
      <c r="B135" s="219" t="str">
        <f t="shared" si="4"/>
        <v/>
      </c>
      <c r="C135" s="222"/>
      <c r="D135" s="225"/>
      <c r="E135" s="225"/>
      <c r="F135" s="132"/>
      <c r="G135" s="45" t="str" cm="1">
        <f t="array" ref="G135">IFERROR(INDEX(對照用!$B$1:$D$103,SMALL(IF(對照用!$B$1:$B$103=E132,ROW(對照用!$B$1:$B$103),"X"),MOD(ROW(),6)+1),3),"")</f>
        <v/>
      </c>
      <c r="H135" s="11"/>
      <c r="I135" s="230"/>
      <c r="J135" s="225"/>
      <c r="K135" s="233"/>
      <c r="L135" s="163"/>
      <c r="M135" s="146"/>
      <c r="N135" s="146" t="str">
        <f t="shared" ref="N135" si="203">IF(L132="","",IF(L132="X","X",IF($E$2&lt;L132,"X
未達首次列計年度
Not reaching the initial calculation year",IF($E$2&gt;M132,"X
已過審核範圍 
Out of the audit scope","V"))))</f>
        <v/>
      </c>
      <c r="O135" s="149"/>
      <c r="P135" s="112"/>
      <c r="Q135" s="216"/>
    </row>
    <row r="136" spans="2:17" ht="24.75" customHeight="1">
      <c r="B136" s="219" t="str">
        <f t="shared" si="4"/>
        <v/>
      </c>
      <c r="C136" s="222"/>
      <c r="D136" s="225"/>
      <c r="E136" s="225"/>
      <c r="F136" s="132"/>
      <c r="G136" s="45" t="str" cm="1">
        <f t="array" ref="G136">IFERROR(INDEX(對照用!$B$1:$D$103,SMALL(IF(對照用!$B$1:$B$103=E132,ROW(對照用!$B$1:$B$103),"X"),MOD(ROW(),6)+1),3),"")</f>
        <v/>
      </c>
      <c r="H136" s="11"/>
      <c r="I136" s="230"/>
      <c r="J136" s="225"/>
      <c r="K136" s="233"/>
      <c r="L136" s="163"/>
      <c r="M136" s="146"/>
      <c r="N136" s="146" t="str">
        <f t="shared" ref="N136" si="204">IF(L132="","",IF(L132="X","X",IF($E$2&lt;L132,"X
未達首次列計年度
Not reaching the initial calculation year",IF($E$2&gt;M132,"X
已過審核範圍 
Out of the audit scope","V"))))</f>
        <v/>
      </c>
      <c r="O136" s="149"/>
      <c r="P136" s="112"/>
      <c r="Q136" s="216"/>
    </row>
    <row r="137" spans="2:17" ht="24.75" customHeight="1" thickBot="1">
      <c r="B137" s="220" t="str">
        <f t="shared" si="4"/>
        <v/>
      </c>
      <c r="C137" s="223"/>
      <c r="D137" s="226"/>
      <c r="E137" s="226"/>
      <c r="F137" s="228"/>
      <c r="G137" s="46" t="str" cm="1">
        <f t="array" ref="G137">IFERROR(INDEX(對照用!$B$1:$D$103,SMALL(IF(對照用!$B$1:$B$103=E132,ROW(對照用!$B$1:$B$103),"X"),MOD(ROW(),6)+1),3),"")</f>
        <v/>
      </c>
      <c r="H137" s="12"/>
      <c r="I137" s="231"/>
      <c r="J137" s="226"/>
      <c r="K137" s="234"/>
      <c r="L137" s="236"/>
      <c r="M137" s="210"/>
      <c r="N137" s="210" t="str">
        <f t="shared" ref="N137" si="205">IF(L132="","",IF(L132="X","X",IF($E$2&lt;L132,"X
未達首次列計年度
Not reaching the initial calculation year",IF($E$2&gt;M132,"X
已過審核範圍 
Out of the audit scope","V"))))</f>
        <v/>
      </c>
      <c r="O137" s="212"/>
      <c r="P137" s="214"/>
      <c r="Q137" s="217"/>
    </row>
    <row r="138" spans="2:17" ht="24.75" customHeight="1">
      <c r="B138" s="218" t="str">
        <f t="shared" ref="B138" si="206">IF(E138&lt;&gt;"",B132+1,"")</f>
        <v/>
      </c>
      <c r="C138" s="221" t="str">
        <f t="shared" ref="C138" si="207">IF(D138&lt;&gt;"",IF(D138&lt;$E$2,"舊","當"),"")</f>
        <v/>
      </c>
      <c r="D138" s="224"/>
      <c r="E138" s="224"/>
      <c r="F138" s="227" t="str">
        <f>_xlfn.IFNA(VLOOKUP(E138,對照用!$B:$C,2,0)," ")</f>
        <v xml:space="preserve"> </v>
      </c>
      <c r="G138" s="44" t="str" cm="1">
        <f t="array" ref="G138">IFERROR(INDEX(對照用!$B$1:$D$103,SMALL(IF(對照用!$B$1:$B$103=E138,ROW(對照用!$B$1:$B$103),"X"),MOD(ROW(),6)+1),3),"")</f>
        <v/>
      </c>
      <c r="H138" s="10"/>
      <c r="I138" s="229"/>
      <c r="J138" s="224"/>
      <c r="K138" s="232"/>
      <c r="L138" s="235"/>
      <c r="M138" s="209" t="str">
        <f t="shared" ref="M138" si="208">IF(L138="X","X",IF(L138&lt;&gt;0,L138+9,""))</f>
        <v/>
      </c>
      <c r="N138" s="209" t="str">
        <f t="shared" ref="N138" si="209">IF(L138="","",IF(L138="X","X",IF($E$2&lt;L138,"X
未達首次列計年度
Not reaching the initial calculation year",IF($E$2&gt;M138,"X
已過審核範圍 
Out of the audit scope","V"))))</f>
        <v/>
      </c>
      <c r="O138" s="211"/>
      <c r="P138" s="213" t="str">
        <f t="shared" ref="P138" si="210">IF(N138="X
未達首次列計年度
Not reaching the initial calculation year",0,IF(N138="X
已過審核範圍 
Out of the audit scope",0,IF(N138="X",0,IF(N138="","",IF(O138&lt;&gt;"",O138,I138)))))</f>
        <v/>
      </c>
      <c r="Q138" s="215"/>
    </row>
    <row r="139" spans="2:17" ht="24.75" customHeight="1">
      <c r="B139" s="219" t="str">
        <f t="shared" si="4"/>
        <v/>
      </c>
      <c r="C139" s="222"/>
      <c r="D139" s="225"/>
      <c r="E139" s="225"/>
      <c r="F139" s="132"/>
      <c r="G139" s="45" t="str" cm="1">
        <f t="array" ref="G139">IFERROR(INDEX(對照用!$B$1:$D$103,SMALL(IF(對照用!$B$1:$B$103=E138,ROW(對照用!$B$1:$B$103),"X"),MOD(ROW(),6)+1),3),"")</f>
        <v/>
      </c>
      <c r="H139" s="11"/>
      <c r="I139" s="230"/>
      <c r="J139" s="225"/>
      <c r="K139" s="233"/>
      <c r="L139" s="163"/>
      <c r="M139" s="146"/>
      <c r="N139" s="146" t="str">
        <f t="shared" ref="N139" si="211">IF(L138="","",IF(L138="X","X",IF($E$2&lt;L138,"X
未達首次列計年度
Not reaching the initial calculation year",IF($E$2&gt;M138,"X
已過審核範圍 
Out of the audit scope","V"))))</f>
        <v/>
      </c>
      <c r="O139" s="149"/>
      <c r="P139" s="112"/>
      <c r="Q139" s="216"/>
    </row>
    <row r="140" spans="2:17" ht="24.75" customHeight="1">
      <c r="B140" s="219" t="str">
        <f t="shared" si="4"/>
        <v/>
      </c>
      <c r="C140" s="222"/>
      <c r="D140" s="225"/>
      <c r="E140" s="225"/>
      <c r="F140" s="132"/>
      <c r="G140" s="45" t="str" cm="1">
        <f t="array" ref="G140">IFERROR(INDEX(對照用!$B$1:$D$103,SMALL(IF(對照用!$B$1:$B$103=E138,ROW(對照用!$B$1:$B$103),"X"),MOD(ROW(),6)+1),3),"")</f>
        <v/>
      </c>
      <c r="H140" s="11"/>
      <c r="I140" s="230"/>
      <c r="J140" s="225"/>
      <c r="K140" s="233"/>
      <c r="L140" s="163"/>
      <c r="M140" s="146"/>
      <c r="N140" s="146" t="str">
        <f t="shared" ref="N140" si="212">IF(L138="","",IF(L138="X","X",IF($E$2&lt;L138,"X
未達首次列計年度
Not reaching the initial calculation year",IF($E$2&gt;M138,"X
已過審核範圍 
Out of the audit scope","V"))))</f>
        <v/>
      </c>
      <c r="O140" s="149"/>
      <c r="P140" s="112"/>
      <c r="Q140" s="216"/>
    </row>
    <row r="141" spans="2:17" ht="24.75" customHeight="1">
      <c r="B141" s="219" t="str">
        <f t="shared" si="4"/>
        <v/>
      </c>
      <c r="C141" s="222"/>
      <c r="D141" s="225"/>
      <c r="E141" s="225"/>
      <c r="F141" s="132"/>
      <c r="G141" s="45" t="str" cm="1">
        <f t="array" ref="G141">IFERROR(INDEX(對照用!$B$1:$D$103,SMALL(IF(對照用!$B$1:$B$103=E138,ROW(對照用!$B$1:$B$103),"X"),MOD(ROW(),6)+1),3),"")</f>
        <v/>
      </c>
      <c r="H141" s="11"/>
      <c r="I141" s="230"/>
      <c r="J141" s="225"/>
      <c r="K141" s="233"/>
      <c r="L141" s="163"/>
      <c r="M141" s="146"/>
      <c r="N141" s="146" t="str">
        <f t="shared" ref="N141" si="213">IF(L138="","",IF(L138="X","X",IF($E$2&lt;L138,"X
未達首次列計年度
Not reaching the initial calculation year",IF($E$2&gt;M138,"X
已過審核範圍 
Out of the audit scope","V"))))</f>
        <v/>
      </c>
      <c r="O141" s="149"/>
      <c r="P141" s="112"/>
      <c r="Q141" s="216"/>
    </row>
    <row r="142" spans="2:17" ht="24.75" customHeight="1">
      <c r="B142" s="219" t="str">
        <f t="shared" si="4"/>
        <v/>
      </c>
      <c r="C142" s="222"/>
      <c r="D142" s="225"/>
      <c r="E142" s="225"/>
      <c r="F142" s="132"/>
      <c r="G142" s="45" t="str" cm="1">
        <f t="array" ref="G142">IFERROR(INDEX(對照用!$B$1:$D$103,SMALL(IF(對照用!$B$1:$B$103=E138,ROW(對照用!$B$1:$B$103),"X"),MOD(ROW(),6)+1),3),"")</f>
        <v/>
      </c>
      <c r="H142" s="11"/>
      <c r="I142" s="230"/>
      <c r="J142" s="225"/>
      <c r="K142" s="233"/>
      <c r="L142" s="163"/>
      <c r="M142" s="146"/>
      <c r="N142" s="146" t="str">
        <f t="shared" ref="N142" si="214">IF(L138="","",IF(L138="X","X",IF($E$2&lt;L138,"X
未達首次列計年度
Not reaching the initial calculation year",IF($E$2&gt;M138,"X
已過審核範圍 
Out of the audit scope","V"))))</f>
        <v/>
      </c>
      <c r="O142" s="149"/>
      <c r="P142" s="112"/>
      <c r="Q142" s="216"/>
    </row>
    <row r="143" spans="2:17" ht="24.75" customHeight="1" thickBot="1">
      <c r="B143" s="220" t="str">
        <f t="shared" si="4"/>
        <v/>
      </c>
      <c r="C143" s="223"/>
      <c r="D143" s="226"/>
      <c r="E143" s="226"/>
      <c r="F143" s="228"/>
      <c r="G143" s="46" t="str" cm="1">
        <f t="array" ref="G143">IFERROR(INDEX(對照用!$B$1:$D$103,SMALL(IF(對照用!$B$1:$B$103=E138,ROW(對照用!$B$1:$B$103),"X"),MOD(ROW(),6)+1),3),"")</f>
        <v/>
      </c>
      <c r="H143" s="12"/>
      <c r="I143" s="231"/>
      <c r="J143" s="226"/>
      <c r="K143" s="234"/>
      <c r="L143" s="236"/>
      <c r="M143" s="210"/>
      <c r="N143" s="210" t="str">
        <f t="shared" ref="N143" si="215">IF(L138="","",IF(L138="X","X",IF($E$2&lt;L138,"X
未達首次列計年度
Not reaching the initial calculation year",IF($E$2&gt;M138,"X
已過審核範圍 
Out of the audit scope","V"))))</f>
        <v/>
      </c>
      <c r="O143" s="212"/>
      <c r="P143" s="214"/>
      <c r="Q143" s="217"/>
    </row>
    <row r="144" spans="2:17" ht="24.75" customHeight="1">
      <c r="B144" s="218" t="str">
        <f t="shared" ref="B144" si="216">IF(E144&lt;&gt;"",B138+1,"")</f>
        <v/>
      </c>
      <c r="C144" s="221" t="str">
        <f t="shared" ref="C144" si="217">IF(D144&lt;&gt;"",IF(D144&lt;$E$2,"舊","當"),"")</f>
        <v/>
      </c>
      <c r="D144" s="224"/>
      <c r="E144" s="224"/>
      <c r="F144" s="227" t="str">
        <f>_xlfn.IFNA(VLOOKUP(E144,對照用!$B:$C,2,0)," ")</f>
        <v xml:space="preserve"> </v>
      </c>
      <c r="G144" s="44" t="str" cm="1">
        <f t="array" ref="G144">IFERROR(INDEX(對照用!$B$1:$D$103,SMALL(IF(對照用!$B$1:$B$103=E144,ROW(對照用!$B$1:$B$103),"X"),MOD(ROW(),6)+1),3),"")</f>
        <v/>
      </c>
      <c r="H144" s="10"/>
      <c r="I144" s="229"/>
      <c r="J144" s="224"/>
      <c r="K144" s="232"/>
      <c r="L144" s="235"/>
      <c r="M144" s="209" t="str">
        <f t="shared" ref="M144" si="218">IF(L144="X","X",IF(L144&lt;&gt;0,L144+9,""))</f>
        <v/>
      </c>
      <c r="N144" s="209" t="str">
        <f t="shared" ref="N144" si="219">IF(L144="","",IF(L144="X","X",IF($E$2&lt;L144,"X
未達首次列計年度
Not reaching the initial calculation year",IF($E$2&gt;M144,"X
已過審核範圍 
Out of the audit scope","V"))))</f>
        <v/>
      </c>
      <c r="O144" s="211"/>
      <c r="P144" s="213" t="str">
        <f t="shared" ref="P144" si="220">IF(N144="X
未達首次列計年度
Not reaching the initial calculation year",0,IF(N144="X
已過審核範圍 
Out of the audit scope",0,IF(N144="X",0,IF(N144="","",IF(O144&lt;&gt;"",O144,I144)))))</f>
        <v/>
      </c>
      <c r="Q144" s="215"/>
    </row>
    <row r="145" spans="2:17" ht="24.75" customHeight="1">
      <c r="B145" s="219" t="str">
        <f t="shared" si="4"/>
        <v/>
      </c>
      <c r="C145" s="222"/>
      <c r="D145" s="225"/>
      <c r="E145" s="225"/>
      <c r="F145" s="132"/>
      <c r="G145" s="45" t="str" cm="1">
        <f t="array" ref="G145">IFERROR(INDEX(對照用!$B$1:$D$103,SMALL(IF(對照用!$B$1:$B$103=E144,ROW(對照用!$B$1:$B$103),"X"),MOD(ROW(),6)+1),3),"")</f>
        <v/>
      </c>
      <c r="H145" s="11"/>
      <c r="I145" s="230"/>
      <c r="J145" s="225"/>
      <c r="K145" s="233"/>
      <c r="L145" s="163"/>
      <c r="M145" s="146"/>
      <c r="N145" s="146" t="str">
        <f t="shared" ref="N145" si="221">IF(L144="","",IF(L144="X","X",IF($E$2&lt;L144,"X
未達首次列計年度
Not reaching the initial calculation year",IF($E$2&gt;M144,"X
已過審核範圍 
Out of the audit scope","V"))))</f>
        <v/>
      </c>
      <c r="O145" s="149"/>
      <c r="P145" s="112"/>
      <c r="Q145" s="216"/>
    </row>
    <row r="146" spans="2:17" ht="24.75" customHeight="1">
      <c r="B146" s="219" t="str">
        <f t="shared" si="4"/>
        <v/>
      </c>
      <c r="C146" s="222"/>
      <c r="D146" s="225"/>
      <c r="E146" s="225"/>
      <c r="F146" s="132"/>
      <c r="G146" s="45" t="str" cm="1">
        <f t="array" ref="G146">IFERROR(INDEX(對照用!$B$1:$D$103,SMALL(IF(對照用!$B$1:$B$103=E144,ROW(對照用!$B$1:$B$103),"X"),MOD(ROW(),6)+1),3),"")</f>
        <v/>
      </c>
      <c r="H146" s="11"/>
      <c r="I146" s="230"/>
      <c r="J146" s="225"/>
      <c r="K146" s="233"/>
      <c r="L146" s="163"/>
      <c r="M146" s="146"/>
      <c r="N146" s="146" t="str">
        <f t="shared" ref="N146" si="222">IF(L144="","",IF(L144="X","X",IF($E$2&lt;L144,"X
未達首次列計年度
Not reaching the initial calculation year",IF($E$2&gt;M144,"X
已過審核範圍 
Out of the audit scope","V"))))</f>
        <v/>
      </c>
      <c r="O146" s="149"/>
      <c r="P146" s="112"/>
      <c r="Q146" s="216"/>
    </row>
    <row r="147" spans="2:17" ht="24.75" customHeight="1">
      <c r="B147" s="219" t="str">
        <f t="shared" si="4"/>
        <v/>
      </c>
      <c r="C147" s="222"/>
      <c r="D147" s="225"/>
      <c r="E147" s="225"/>
      <c r="F147" s="132"/>
      <c r="G147" s="45" t="str" cm="1">
        <f t="array" ref="G147">IFERROR(INDEX(對照用!$B$1:$D$103,SMALL(IF(對照用!$B$1:$B$103=E144,ROW(對照用!$B$1:$B$103),"X"),MOD(ROW(),6)+1),3),"")</f>
        <v/>
      </c>
      <c r="H147" s="11"/>
      <c r="I147" s="230"/>
      <c r="J147" s="225"/>
      <c r="K147" s="233"/>
      <c r="L147" s="163"/>
      <c r="M147" s="146"/>
      <c r="N147" s="146" t="str">
        <f t="shared" ref="N147" si="223">IF(L144="","",IF(L144="X","X",IF($E$2&lt;L144,"X
未達首次列計年度
Not reaching the initial calculation year",IF($E$2&gt;M144,"X
已過審核範圍 
Out of the audit scope","V"))))</f>
        <v/>
      </c>
      <c r="O147" s="149"/>
      <c r="P147" s="112"/>
      <c r="Q147" s="216"/>
    </row>
    <row r="148" spans="2:17" ht="24.75" customHeight="1">
      <c r="B148" s="219" t="str">
        <f t="shared" si="4"/>
        <v/>
      </c>
      <c r="C148" s="222"/>
      <c r="D148" s="225"/>
      <c r="E148" s="225"/>
      <c r="F148" s="132"/>
      <c r="G148" s="45" t="str" cm="1">
        <f t="array" ref="G148">IFERROR(INDEX(對照用!$B$1:$D$103,SMALL(IF(對照用!$B$1:$B$103=E144,ROW(對照用!$B$1:$B$103),"X"),MOD(ROW(),6)+1),3),"")</f>
        <v/>
      </c>
      <c r="H148" s="11"/>
      <c r="I148" s="230"/>
      <c r="J148" s="225"/>
      <c r="K148" s="233"/>
      <c r="L148" s="163"/>
      <c r="M148" s="146"/>
      <c r="N148" s="146" t="str">
        <f t="shared" ref="N148" si="224">IF(L144="","",IF(L144="X","X",IF($E$2&lt;L144,"X
未達首次列計年度
Not reaching the initial calculation year",IF($E$2&gt;M144,"X
已過審核範圍 
Out of the audit scope","V"))))</f>
        <v/>
      </c>
      <c r="O148" s="149"/>
      <c r="P148" s="112"/>
      <c r="Q148" s="216"/>
    </row>
    <row r="149" spans="2:17" ht="24.75" customHeight="1" thickBot="1">
      <c r="B149" s="220" t="str">
        <f t="shared" si="4"/>
        <v/>
      </c>
      <c r="C149" s="223"/>
      <c r="D149" s="226"/>
      <c r="E149" s="226"/>
      <c r="F149" s="228"/>
      <c r="G149" s="46" t="str" cm="1">
        <f t="array" ref="G149">IFERROR(INDEX(對照用!$B$1:$D$103,SMALL(IF(對照用!$B$1:$B$103=E144,ROW(對照用!$B$1:$B$103),"X"),MOD(ROW(),6)+1),3),"")</f>
        <v/>
      </c>
      <c r="H149" s="12"/>
      <c r="I149" s="231"/>
      <c r="J149" s="226"/>
      <c r="K149" s="234"/>
      <c r="L149" s="236"/>
      <c r="M149" s="210"/>
      <c r="N149" s="210" t="str">
        <f t="shared" ref="N149" si="225">IF(L144="","",IF(L144="X","X",IF($E$2&lt;L144,"X
未達首次列計年度
Not reaching the initial calculation year",IF($E$2&gt;M144,"X
已過審核範圍 
Out of the audit scope","V"))))</f>
        <v/>
      </c>
      <c r="O149" s="212"/>
      <c r="P149" s="214"/>
      <c r="Q149" s="217"/>
    </row>
    <row r="150" spans="2:17" ht="24.75" customHeight="1">
      <c r="B150" s="218" t="str">
        <f t="shared" ref="B150" si="226">IF(E150&lt;&gt;"",B144+1,"")</f>
        <v/>
      </c>
      <c r="C150" s="221" t="str">
        <f t="shared" ref="C150" si="227">IF(D150&lt;&gt;"",IF(D150&lt;$E$2,"舊","當"),"")</f>
        <v/>
      </c>
      <c r="D150" s="224"/>
      <c r="E150" s="224"/>
      <c r="F150" s="227" t="str">
        <f>_xlfn.IFNA(VLOOKUP(E150,對照用!$B:$C,2,0)," ")</f>
        <v xml:space="preserve"> </v>
      </c>
      <c r="G150" s="44" t="str" cm="1">
        <f t="array" ref="G150">IFERROR(INDEX(對照用!$B$1:$D$103,SMALL(IF(對照用!$B$1:$B$103=E150,ROW(對照用!$B$1:$B$103),"X"),MOD(ROW(),6)+1),3),"")</f>
        <v/>
      </c>
      <c r="H150" s="10"/>
      <c r="I150" s="229"/>
      <c r="J150" s="224"/>
      <c r="K150" s="232"/>
      <c r="L150" s="235"/>
      <c r="M150" s="209" t="str">
        <f t="shared" ref="M150" si="228">IF(L150="X","X",IF(L150&lt;&gt;0,L150+9,""))</f>
        <v/>
      </c>
      <c r="N150" s="209" t="str">
        <f t="shared" ref="N150" si="229">IF(L150="","",IF(L150="X","X",IF($E$2&lt;L150,"X
未達首次列計年度
Not reaching the initial calculation year",IF($E$2&gt;M150,"X
已過審核範圍 
Out of the audit scope","V"))))</f>
        <v/>
      </c>
      <c r="O150" s="211"/>
      <c r="P150" s="213" t="str">
        <f t="shared" ref="P150" si="230">IF(N150="X
未達首次列計年度
Not reaching the initial calculation year",0,IF(N150="X
已過審核範圍 
Out of the audit scope",0,IF(N150="X",0,IF(N150="","",IF(O150&lt;&gt;"",O150,I150)))))</f>
        <v/>
      </c>
      <c r="Q150" s="215"/>
    </row>
    <row r="151" spans="2:17" ht="24.75" customHeight="1">
      <c r="B151" s="219" t="str">
        <f t="shared" si="4"/>
        <v/>
      </c>
      <c r="C151" s="222"/>
      <c r="D151" s="225"/>
      <c r="E151" s="225"/>
      <c r="F151" s="132"/>
      <c r="G151" s="45" t="str" cm="1">
        <f t="array" ref="G151">IFERROR(INDEX(對照用!$B$1:$D$103,SMALL(IF(對照用!$B$1:$B$103=E150,ROW(對照用!$B$1:$B$103),"X"),MOD(ROW(),6)+1),3),"")</f>
        <v/>
      </c>
      <c r="H151" s="11"/>
      <c r="I151" s="230"/>
      <c r="J151" s="225"/>
      <c r="K151" s="233"/>
      <c r="L151" s="163"/>
      <c r="M151" s="146"/>
      <c r="N151" s="146" t="str">
        <f t="shared" ref="N151" si="231">IF(L150="","",IF(L150="X","X",IF($E$2&lt;L150,"X
未達首次列計年度
Not reaching the initial calculation year",IF($E$2&gt;M150,"X
已過審核範圍 
Out of the audit scope","V"))))</f>
        <v/>
      </c>
      <c r="O151" s="149"/>
      <c r="P151" s="112"/>
      <c r="Q151" s="216"/>
    </row>
    <row r="152" spans="2:17" ht="24.75" customHeight="1">
      <c r="B152" s="219" t="str">
        <f t="shared" si="4"/>
        <v/>
      </c>
      <c r="C152" s="222"/>
      <c r="D152" s="225"/>
      <c r="E152" s="225"/>
      <c r="F152" s="132"/>
      <c r="G152" s="45" t="str" cm="1">
        <f t="array" ref="G152">IFERROR(INDEX(對照用!$B$1:$D$103,SMALL(IF(對照用!$B$1:$B$103=E150,ROW(對照用!$B$1:$B$103),"X"),MOD(ROW(),6)+1),3),"")</f>
        <v/>
      </c>
      <c r="H152" s="11"/>
      <c r="I152" s="230"/>
      <c r="J152" s="225"/>
      <c r="K152" s="233"/>
      <c r="L152" s="163"/>
      <c r="M152" s="146"/>
      <c r="N152" s="146" t="str">
        <f t="shared" ref="N152" si="232">IF(L150="","",IF(L150="X","X",IF($E$2&lt;L150,"X
未達首次列計年度
Not reaching the initial calculation year",IF($E$2&gt;M150,"X
已過審核範圍 
Out of the audit scope","V"))))</f>
        <v/>
      </c>
      <c r="O152" s="149"/>
      <c r="P152" s="112"/>
      <c r="Q152" s="216"/>
    </row>
    <row r="153" spans="2:17" ht="24.75" customHeight="1">
      <c r="B153" s="219" t="str">
        <f t="shared" si="4"/>
        <v/>
      </c>
      <c r="C153" s="222"/>
      <c r="D153" s="225"/>
      <c r="E153" s="225"/>
      <c r="F153" s="132"/>
      <c r="G153" s="45" t="str" cm="1">
        <f t="array" ref="G153">IFERROR(INDEX(對照用!$B$1:$D$103,SMALL(IF(對照用!$B$1:$B$103=E150,ROW(對照用!$B$1:$B$103),"X"),MOD(ROW(),6)+1),3),"")</f>
        <v/>
      </c>
      <c r="H153" s="11"/>
      <c r="I153" s="230"/>
      <c r="J153" s="225"/>
      <c r="K153" s="233"/>
      <c r="L153" s="163"/>
      <c r="M153" s="146"/>
      <c r="N153" s="146" t="str">
        <f t="shared" ref="N153" si="233">IF(L150="","",IF(L150="X","X",IF($E$2&lt;L150,"X
未達首次列計年度
Not reaching the initial calculation year",IF($E$2&gt;M150,"X
已過審核範圍 
Out of the audit scope","V"))))</f>
        <v/>
      </c>
      <c r="O153" s="149"/>
      <c r="P153" s="112"/>
      <c r="Q153" s="216"/>
    </row>
    <row r="154" spans="2:17" ht="24.75" customHeight="1">
      <c r="B154" s="219" t="str">
        <f t="shared" si="4"/>
        <v/>
      </c>
      <c r="C154" s="222"/>
      <c r="D154" s="225"/>
      <c r="E154" s="225"/>
      <c r="F154" s="132"/>
      <c r="G154" s="45" t="str" cm="1">
        <f t="array" ref="G154">IFERROR(INDEX(對照用!$B$1:$D$103,SMALL(IF(對照用!$B$1:$B$103=E150,ROW(對照用!$B$1:$B$103),"X"),MOD(ROW(),6)+1),3),"")</f>
        <v/>
      </c>
      <c r="H154" s="11"/>
      <c r="I154" s="230"/>
      <c r="J154" s="225"/>
      <c r="K154" s="233"/>
      <c r="L154" s="163"/>
      <c r="M154" s="146"/>
      <c r="N154" s="146" t="str">
        <f t="shared" ref="N154" si="234">IF(L150="","",IF(L150="X","X",IF($E$2&lt;L150,"X
未達首次列計年度
Not reaching the initial calculation year",IF($E$2&gt;M150,"X
已過審核範圍 
Out of the audit scope","V"))))</f>
        <v/>
      </c>
      <c r="O154" s="149"/>
      <c r="P154" s="112"/>
      <c r="Q154" s="216"/>
    </row>
    <row r="155" spans="2:17" ht="24.75" customHeight="1" thickBot="1">
      <c r="B155" s="220" t="str">
        <f t="shared" si="4"/>
        <v/>
      </c>
      <c r="C155" s="223"/>
      <c r="D155" s="226"/>
      <c r="E155" s="226"/>
      <c r="F155" s="228"/>
      <c r="G155" s="46" t="str" cm="1">
        <f t="array" ref="G155">IFERROR(INDEX(對照用!$B$1:$D$103,SMALL(IF(對照用!$B$1:$B$103=E150,ROW(對照用!$B$1:$B$103),"X"),MOD(ROW(),6)+1),3),"")</f>
        <v/>
      </c>
      <c r="H155" s="12"/>
      <c r="I155" s="231"/>
      <c r="J155" s="226"/>
      <c r="K155" s="234"/>
      <c r="L155" s="236"/>
      <c r="M155" s="210"/>
      <c r="N155" s="210" t="str">
        <f t="shared" ref="N155" si="235">IF(L150="","",IF(L150="X","X",IF($E$2&lt;L150,"X
未達首次列計年度
Not reaching the initial calculation year",IF($E$2&gt;M150,"X
已過審核範圍 
Out of the audit scope","V"))))</f>
        <v/>
      </c>
      <c r="O155" s="212"/>
      <c r="P155" s="214"/>
      <c r="Q155" s="217"/>
    </row>
    <row r="156" spans="2:17" ht="24.75" customHeight="1">
      <c r="B156" s="218" t="str">
        <f t="shared" ref="B156" si="236">IF(E156&lt;&gt;"",B150+1,"")</f>
        <v/>
      </c>
      <c r="C156" s="221" t="str">
        <f t="shared" ref="C156" si="237">IF(D156&lt;&gt;"",IF(D156&lt;$E$2,"舊","當"),"")</f>
        <v/>
      </c>
      <c r="D156" s="224"/>
      <c r="E156" s="224"/>
      <c r="F156" s="227" t="str">
        <f>_xlfn.IFNA(VLOOKUP(E156,對照用!$B:$C,2,0)," ")</f>
        <v xml:space="preserve"> </v>
      </c>
      <c r="G156" s="44" t="str" cm="1">
        <f t="array" ref="G156">IFERROR(INDEX(對照用!$B$1:$D$103,SMALL(IF(對照用!$B$1:$B$103=E156,ROW(對照用!$B$1:$B$103),"X"),MOD(ROW(),6)+1),3),"")</f>
        <v/>
      </c>
      <c r="H156" s="10"/>
      <c r="I156" s="229"/>
      <c r="J156" s="224"/>
      <c r="K156" s="232"/>
      <c r="L156" s="235"/>
      <c r="M156" s="209" t="str">
        <f t="shared" ref="M156" si="238">IF(L156="X","X",IF(L156&lt;&gt;0,L156+9,""))</f>
        <v/>
      </c>
      <c r="N156" s="209" t="str">
        <f t="shared" ref="N156" si="239">IF(L156="","",IF(L156="X","X",IF($E$2&lt;L156,"X
未達首次列計年度
Not reaching the initial calculation year",IF($E$2&gt;M156,"X
已過審核範圍 
Out of the audit scope","V"))))</f>
        <v/>
      </c>
      <c r="O156" s="211"/>
      <c r="P156" s="213" t="str">
        <f t="shared" ref="P156" si="240">IF(N156="X
未達首次列計年度
Not reaching the initial calculation year",0,IF(N156="X
已過審核範圍 
Out of the audit scope",0,IF(N156="X",0,IF(N156="","",IF(O156&lt;&gt;"",O156,I156)))))</f>
        <v/>
      </c>
      <c r="Q156" s="215"/>
    </row>
    <row r="157" spans="2:17" ht="24.75" customHeight="1">
      <c r="B157" s="219" t="str">
        <f t="shared" si="4"/>
        <v/>
      </c>
      <c r="C157" s="222"/>
      <c r="D157" s="225"/>
      <c r="E157" s="225"/>
      <c r="F157" s="132"/>
      <c r="G157" s="45" t="str" cm="1">
        <f t="array" ref="G157">IFERROR(INDEX(對照用!$B$1:$D$103,SMALL(IF(對照用!$B$1:$B$103=E156,ROW(對照用!$B$1:$B$103),"X"),MOD(ROW(),6)+1),3),"")</f>
        <v/>
      </c>
      <c r="H157" s="11"/>
      <c r="I157" s="230"/>
      <c r="J157" s="225"/>
      <c r="K157" s="233"/>
      <c r="L157" s="163"/>
      <c r="M157" s="146"/>
      <c r="N157" s="146" t="str">
        <f t="shared" ref="N157" si="241">IF(L156="","",IF(L156="X","X",IF($E$2&lt;L156,"X
未達首次列計年度
Not reaching the initial calculation year",IF($E$2&gt;M156,"X
已過審核範圍 
Out of the audit scope","V"))))</f>
        <v/>
      </c>
      <c r="O157" s="149"/>
      <c r="P157" s="112"/>
      <c r="Q157" s="216"/>
    </row>
    <row r="158" spans="2:17" ht="24.75" customHeight="1">
      <c r="B158" s="219" t="str">
        <f t="shared" si="4"/>
        <v/>
      </c>
      <c r="C158" s="222"/>
      <c r="D158" s="225"/>
      <c r="E158" s="225"/>
      <c r="F158" s="132"/>
      <c r="G158" s="45" t="str" cm="1">
        <f t="array" ref="G158">IFERROR(INDEX(對照用!$B$1:$D$103,SMALL(IF(對照用!$B$1:$B$103=E156,ROW(對照用!$B$1:$B$103),"X"),MOD(ROW(),6)+1),3),"")</f>
        <v/>
      </c>
      <c r="H158" s="11"/>
      <c r="I158" s="230"/>
      <c r="J158" s="225"/>
      <c r="K158" s="233"/>
      <c r="L158" s="163"/>
      <c r="M158" s="146"/>
      <c r="N158" s="146" t="str">
        <f t="shared" ref="N158" si="242">IF(L156="","",IF(L156="X","X",IF($E$2&lt;L156,"X
未達首次列計年度
Not reaching the initial calculation year",IF($E$2&gt;M156,"X
已過審核範圍 
Out of the audit scope","V"))))</f>
        <v/>
      </c>
      <c r="O158" s="149"/>
      <c r="P158" s="112"/>
      <c r="Q158" s="216"/>
    </row>
    <row r="159" spans="2:17" ht="24.75" customHeight="1">
      <c r="B159" s="219" t="str">
        <f t="shared" si="4"/>
        <v/>
      </c>
      <c r="C159" s="222"/>
      <c r="D159" s="225"/>
      <c r="E159" s="225"/>
      <c r="F159" s="132"/>
      <c r="G159" s="45" t="str" cm="1">
        <f t="array" ref="G159">IFERROR(INDEX(對照用!$B$1:$D$103,SMALL(IF(對照用!$B$1:$B$103=E156,ROW(對照用!$B$1:$B$103),"X"),MOD(ROW(),6)+1),3),"")</f>
        <v/>
      </c>
      <c r="H159" s="11"/>
      <c r="I159" s="230"/>
      <c r="J159" s="225"/>
      <c r="K159" s="233"/>
      <c r="L159" s="163"/>
      <c r="M159" s="146"/>
      <c r="N159" s="146" t="str">
        <f t="shared" ref="N159" si="243">IF(L156="","",IF(L156="X","X",IF($E$2&lt;L156,"X
未達首次列計年度
Not reaching the initial calculation year",IF($E$2&gt;M156,"X
已過審核範圍 
Out of the audit scope","V"))))</f>
        <v/>
      </c>
      <c r="O159" s="149"/>
      <c r="P159" s="112"/>
      <c r="Q159" s="216"/>
    </row>
    <row r="160" spans="2:17" ht="24.75" customHeight="1">
      <c r="B160" s="219" t="str">
        <f t="shared" si="4"/>
        <v/>
      </c>
      <c r="C160" s="222"/>
      <c r="D160" s="225"/>
      <c r="E160" s="225"/>
      <c r="F160" s="132"/>
      <c r="G160" s="45" t="str" cm="1">
        <f t="array" ref="G160">IFERROR(INDEX(對照用!$B$1:$D$103,SMALL(IF(對照用!$B$1:$B$103=E156,ROW(對照用!$B$1:$B$103),"X"),MOD(ROW(),6)+1),3),"")</f>
        <v/>
      </c>
      <c r="H160" s="11"/>
      <c r="I160" s="230"/>
      <c r="J160" s="225"/>
      <c r="K160" s="233"/>
      <c r="L160" s="163"/>
      <c r="M160" s="146"/>
      <c r="N160" s="146" t="str">
        <f t="shared" ref="N160" si="244">IF(L156="","",IF(L156="X","X",IF($E$2&lt;L156,"X
未達首次列計年度
Not reaching the initial calculation year",IF($E$2&gt;M156,"X
已過審核範圍 
Out of the audit scope","V"))))</f>
        <v/>
      </c>
      <c r="O160" s="149"/>
      <c r="P160" s="112"/>
      <c r="Q160" s="216"/>
    </row>
    <row r="161" spans="2:17" ht="24.75" customHeight="1" thickBot="1">
      <c r="B161" s="220" t="str">
        <f t="shared" si="4"/>
        <v/>
      </c>
      <c r="C161" s="223"/>
      <c r="D161" s="226"/>
      <c r="E161" s="226"/>
      <c r="F161" s="228"/>
      <c r="G161" s="46" t="str" cm="1">
        <f t="array" ref="G161">IFERROR(INDEX(對照用!$B$1:$D$103,SMALL(IF(對照用!$B$1:$B$103=E156,ROW(對照用!$B$1:$B$103),"X"),MOD(ROW(),6)+1),3),"")</f>
        <v/>
      </c>
      <c r="H161" s="12"/>
      <c r="I161" s="231"/>
      <c r="J161" s="226"/>
      <c r="K161" s="234"/>
      <c r="L161" s="236"/>
      <c r="M161" s="210"/>
      <c r="N161" s="210" t="str">
        <f t="shared" ref="N161" si="245">IF(L156="","",IF(L156="X","X",IF($E$2&lt;L156,"X
未達首次列計年度
Not reaching the initial calculation year",IF($E$2&gt;M156,"X
已過審核範圍 
Out of the audit scope","V"))))</f>
        <v/>
      </c>
      <c r="O161" s="212"/>
      <c r="P161" s="214"/>
      <c r="Q161" s="217"/>
    </row>
    <row r="162" spans="2:17" ht="24.75" customHeight="1">
      <c r="B162" s="218" t="str">
        <f t="shared" ref="B162" si="246">IF(E162&lt;&gt;"",B156+1,"")</f>
        <v/>
      </c>
      <c r="C162" s="221" t="str">
        <f t="shared" ref="C162" si="247">IF(D162&lt;&gt;"",IF(D162&lt;$E$2,"舊","當"),"")</f>
        <v/>
      </c>
      <c r="D162" s="224"/>
      <c r="E162" s="224"/>
      <c r="F162" s="227" t="str">
        <f>_xlfn.IFNA(VLOOKUP(E162,對照用!$B:$C,2,0)," ")</f>
        <v xml:space="preserve"> </v>
      </c>
      <c r="G162" s="44" t="str" cm="1">
        <f t="array" ref="G162">IFERROR(INDEX(對照用!$B$1:$D$103,SMALL(IF(對照用!$B$1:$B$103=E162,ROW(對照用!$B$1:$B$103),"X"),MOD(ROW(),6)+1),3),"")</f>
        <v/>
      </c>
      <c r="H162" s="10"/>
      <c r="I162" s="229"/>
      <c r="J162" s="224"/>
      <c r="K162" s="232"/>
      <c r="L162" s="235"/>
      <c r="M162" s="209" t="str">
        <f t="shared" ref="M162" si="248">IF(L162="X","X",IF(L162&lt;&gt;0,L162+9,""))</f>
        <v/>
      </c>
      <c r="N162" s="209" t="str">
        <f t="shared" ref="N162" si="249">IF(L162="","",IF(L162="X","X",IF($E$2&lt;L162,"X
未達首次列計年度
Not reaching the initial calculation year",IF($E$2&gt;M162,"X
已過審核範圍 
Out of the audit scope","V"))))</f>
        <v/>
      </c>
      <c r="O162" s="211"/>
      <c r="P162" s="213" t="str">
        <f t="shared" ref="P162" si="250">IF(N162="X
未達首次列計年度
Not reaching the initial calculation year",0,IF(N162="X
已過審核範圍 
Out of the audit scope",0,IF(N162="X",0,IF(N162="","",IF(O162&lt;&gt;"",O162,I162)))))</f>
        <v/>
      </c>
      <c r="Q162" s="215"/>
    </row>
    <row r="163" spans="2:17" ht="24.75" customHeight="1">
      <c r="B163" s="219" t="str">
        <f t="shared" si="4"/>
        <v/>
      </c>
      <c r="C163" s="222"/>
      <c r="D163" s="225"/>
      <c r="E163" s="225"/>
      <c r="F163" s="132"/>
      <c r="G163" s="45" t="str" cm="1">
        <f t="array" ref="G163">IFERROR(INDEX(對照用!$B$1:$D$103,SMALL(IF(對照用!$B$1:$B$103=E162,ROW(對照用!$B$1:$B$103),"X"),MOD(ROW(),6)+1),3),"")</f>
        <v/>
      </c>
      <c r="H163" s="11"/>
      <c r="I163" s="230"/>
      <c r="J163" s="225"/>
      <c r="K163" s="233"/>
      <c r="L163" s="163"/>
      <c r="M163" s="146"/>
      <c r="N163" s="146" t="str">
        <f t="shared" ref="N163" si="251">IF(L162="","",IF(L162="X","X",IF($E$2&lt;L162,"X
未達首次列計年度
Not reaching the initial calculation year",IF($E$2&gt;M162,"X
已過審核範圍 
Out of the audit scope","V"))))</f>
        <v/>
      </c>
      <c r="O163" s="149"/>
      <c r="P163" s="112"/>
      <c r="Q163" s="216"/>
    </row>
    <row r="164" spans="2:17" ht="24.75" customHeight="1">
      <c r="B164" s="219" t="str">
        <f t="shared" si="4"/>
        <v/>
      </c>
      <c r="C164" s="222"/>
      <c r="D164" s="225"/>
      <c r="E164" s="225"/>
      <c r="F164" s="132"/>
      <c r="G164" s="45" t="str" cm="1">
        <f t="array" ref="G164">IFERROR(INDEX(對照用!$B$1:$D$103,SMALL(IF(對照用!$B$1:$B$103=E162,ROW(對照用!$B$1:$B$103),"X"),MOD(ROW(),6)+1),3),"")</f>
        <v/>
      </c>
      <c r="H164" s="11"/>
      <c r="I164" s="230"/>
      <c r="J164" s="225"/>
      <c r="K164" s="233"/>
      <c r="L164" s="163"/>
      <c r="M164" s="146"/>
      <c r="N164" s="146" t="str">
        <f t="shared" ref="N164" si="252">IF(L162="","",IF(L162="X","X",IF($E$2&lt;L162,"X
未達首次列計年度
Not reaching the initial calculation year",IF($E$2&gt;M162,"X
已過審核範圍 
Out of the audit scope","V"))))</f>
        <v/>
      </c>
      <c r="O164" s="149"/>
      <c r="P164" s="112"/>
      <c r="Q164" s="216"/>
    </row>
    <row r="165" spans="2:17" ht="24.75" customHeight="1">
      <c r="B165" s="219" t="str">
        <f t="shared" si="4"/>
        <v/>
      </c>
      <c r="C165" s="222"/>
      <c r="D165" s="225"/>
      <c r="E165" s="225"/>
      <c r="F165" s="132"/>
      <c r="G165" s="45" t="str" cm="1">
        <f t="array" ref="G165">IFERROR(INDEX(對照用!$B$1:$D$103,SMALL(IF(對照用!$B$1:$B$103=E162,ROW(對照用!$B$1:$B$103),"X"),MOD(ROW(),6)+1),3),"")</f>
        <v/>
      </c>
      <c r="H165" s="11"/>
      <c r="I165" s="230"/>
      <c r="J165" s="225"/>
      <c r="K165" s="233"/>
      <c r="L165" s="163"/>
      <c r="M165" s="146"/>
      <c r="N165" s="146" t="str">
        <f t="shared" ref="N165" si="253">IF(L162="","",IF(L162="X","X",IF($E$2&lt;L162,"X
未達首次列計年度
Not reaching the initial calculation year",IF($E$2&gt;M162,"X
已過審核範圍 
Out of the audit scope","V"))))</f>
        <v/>
      </c>
      <c r="O165" s="149"/>
      <c r="P165" s="112"/>
      <c r="Q165" s="216"/>
    </row>
    <row r="166" spans="2:17" ht="24.75" customHeight="1">
      <c r="B166" s="219" t="str">
        <f t="shared" si="4"/>
        <v/>
      </c>
      <c r="C166" s="222"/>
      <c r="D166" s="225"/>
      <c r="E166" s="225"/>
      <c r="F166" s="132"/>
      <c r="G166" s="45" t="str" cm="1">
        <f t="array" ref="G166">IFERROR(INDEX(對照用!$B$1:$D$103,SMALL(IF(對照用!$B$1:$B$103=E162,ROW(對照用!$B$1:$B$103),"X"),MOD(ROW(),6)+1),3),"")</f>
        <v/>
      </c>
      <c r="H166" s="11"/>
      <c r="I166" s="230"/>
      <c r="J166" s="225"/>
      <c r="K166" s="233"/>
      <c r="L166" s="163"/>
      <c r="M166" s="146"/>
      <c r="N166" s="146" t="str">
        <f t="shared" ref="N166" si="254">IF(L162="","",IF(L162="X","X",IF($E$2&lt;L162,"X
未達首次列計年度
Not reaching the initial calculation year",IF($E$2&gt;M162,"X
已過審核範圍 
Out of the audit scope","V"))))</f>
        <v/>
      </c>
      <c r="O166" s="149"/>
      <c r="P166" s="112"/>
      <c r="Q166" s="216"/>
    </row>
    <row r="167" spans="2:17" ht="24.75" customHeight="1" thickBot="1">
      <c r="B167" s="220" t="str">
        <f t="shared" si="4"/>
        <v/>
      </c>
      <c r="C167" s="223"/>
      <c r="D167" s="226"/>
      <c r="E167" s="226"/>
      <c r="F167" s="228"/>
      <c r="G167" s="46" t="str" cm="1">
        <f t="array" ref="G167">IFERROR(INDEX(對照用!$B$1:$D$103,SMALL(IF(對照用!$B$1:$B$103=E162,ROW(對照用!$B$1:$B$103),"X"),MOD(ROW(),6)+1),3),"")</f>
        <v/>
      </c>
      <c r="H167" s="12"/>
      <c r="I167" s="231"/>
      <c r="J167" s="226"/>
      <c r="K167" s="234"/>
      <c r="L167" s="236"/>
      <c r="M167" s="210"/>
      <c r="N167" s="210" t="str">
        <f t="shared" ref="N167" si="255">IF(L162="","",IF(L162="X","X",IF($E$2&lt;L162,"X
未達首次列計年度
Not reaching the initial calculation year",IF($E$2&gt;M162,"X
已過審核範圍 
Out of the audit scope","V"))))</f>
        <v/>
      </c>
      <c r="O167" s="212"/>
      <c r="P167" s="214"/>
      <c r="Q167" s="217"/>
    </row>
    <row r="168" spans="2:17" ht="24.75" customHeight="1">
      <c r="B168" s="218" t="str">
        <f t="shared" ref="B168" si="256">IF(E168&lt;&gt;"",B162+1,"")</f>
        <v/>
      </c>
      <c r="C168" s="221" t="str">
        <f t="shared" ref="C168" si="257">IF(D168&lt;&gt;"",IF(D168&lt;$E$2,"舊","當"),"")</f>
        <v/>
      </c>
      <c r="D168" s="224"/>
      <c r="E168" s="224"/>
      <c r="F168" s="227" t="str">
        <f>_xlfn.IFNA(VLOOKUP(E168,對照用!$B:$C,2,0)," ")</f>
        <v xml:space="preserve"> </v>
      </c>
      <c r="G168" s="44" t="str" cm="1">
        <f t="array" ref="G168">IFERROR(INDEX(對照用!$B$1:$D$103,SMALL(IF(對照用!$B$1:$B$103=E168,ROW(對照用!$B$1:$B$103),"X"),MOD(ROW(),6)+1),3),"")</f>
        <v/>
      </c>
      <c r="H168" s="10"/>
      <c r="I168" s="229"/>
      <c r="J168" s="224"/>
      <c r="K168" s="232"/>
      <c r="L168" s="235"/>
      <c r="M168" s="209" t="str">
        <f t="shared" ref="M168" si="258">IF(L168="X","X",IF(L168&lt;&gt;0,L168+9,""))</f>
        <v/>
      </c>
      <c r="N168" s="209" t="str">
        <f t="shared" ref="N168" si="259">IF(L168="","",IF(L168="X","X",IF($E$2&lt;L168,"X
未達首次列計年度
Not reaching the initial calculation year",IF($E$2&gt;M168,"X
已過審核範圍 
Out of the audit scope","V"))))</f>
        <v/>
      </c>
      <c r="O168" s="211"/>
      <c r="P168" s="213" t="str">
        <f t="shared" ref="P168" si="260">IF(N168="X
未達首次列計年度
Not reaching the initial calculation year",0,IF(N168="X
已過審核範圍 
Out of the audit scope",0,IF(N168="X",0,IF(N168="","",IF(O168&lt;&gt;"",O168,I168)))))</f>
        <v/>
      </c>
      <c r="Q168" s="215"/>
    </row>
    <row r="169" spans="2:17" ht="24.75" customHeight="1">
      <c r="B169" s="219" t="str">
        <f t="shared" si="4"/>
        <v/>
      </c>
      <c r="C169" s="222"/>
      <c r="D169" s="225"/>
      <c r="E169" s="225"/>
      <c r="F169" s="132"/>
      <c r="G169" s="45" t="str" cm="1">
        <f t="array" ref="G169">IFERROR(INDEX(對照用!$B$1:$D$103,SMALL(IF(對照用!$B$1:$B$103=E168,ROW(對照用!$B$1:$B$103),"X"),MOD(ROW(),6)+1),3),"")</f>
        <v/>
      </c>
      <c r="H169" s="11"/>
      <c r="I169" s="230"/>
      <c r="J169" s="225"/>
      <c r="K169" s="233"/>
      <c r="L169" s="163"/>
      <c r="M169" s="146"/>
      <c r="N169" s="146" t="str">
        <f t="shared" ref="N169" si="261">IF(L168="","",IF(L168="X","X",IF($E$2&lt;L168,"X
未達首次列計年度
Not reaching the initial calculation year",IF($E$2&gt;M168,"X
已過審核範圍 
Out of the audit scope","V"))))</f>
        <v/>
      </c>
      <c r="O169" s="149"/>
      <c r="P169" s="112"/>
      <c r="Q169" s="216"/>
    </row>
    <row r="170" spans="2:17" ht="24.75" customHeight="1">
      <c r="B170" s="219" t="str">
        <f t="shared" si="4"/>
        <v/>
      </c>
      <c r="C170" s="222"/>
      <c r="D170" s="225"/>
      <c r="E170" s="225"/>
      <c r="F170" s="132"/>
      <c r="G170" s="45" t="str" cm="1">
        <f t="array" ref="G170">IFERROR(INDEX(對照用!$B$1:$D$103,SMALL(IF(對照用!$B$1:$B$103=E168,ROW(對照用!$B$1:$B$103),"X"),MOD(ROW(),6)+1),3),"")</f>
        <v/>
      </c>
      <c r="H170" s="11"/>
      <c r="I170" s="230"/>
      <c r="J170" s="225"/>
      <c r="K170" s="233"/>
      <c r="L170" s="163"/>
      <c r="M170" s="146"/>
      <c r="N170" s="146" t="str">
        <f t="shared" ref="N170" si="262">IF(L168="","",IF(L168="X","X",IF($E$2&lt;L168,"X
未達首次列計年度
Not reaching the initial calculation year",IF($E$2&gt;M168,"X
已過審核範圍 
Out of the audit scope","V"))))</f>
        <v/>
      </c>
      <c r="O170" s="149"/>
      <c r="P170" s="112"/>
      <c r="Q170" s="216"/>
    </row>
    <row r="171" spans="2:17" ht="24.75" customHeight="1">
      <c r="B171" s="219" t="str">
        <f t="shared" si="4"/>
        <v/>
      </c>
      <c r="C171" s="222"/>
      <c r="D171" s="225"/>
      <c r="E171" s="225"/>
      <c r="F171" s="132"/>
      <c r="G171" s="45" t="str" cm="1">
        <f t="array" ref="G171">IFERROR(INDEX(對照用!$B$1:$D$103,SMALL(IF(對照用!$B$1:$B$103=E168,ROW(對照用!$B$1:$B$103),"X"),MOD(ROW(),6)+1),3),"")</f>
        <v/>
      </c>
      <c r="H171" s="11"/>
      <c r="I171" s="230"/>
      <c r="J171" s="225"/>
      <c r="K171" s="233"/>
      <c r="L171" s="163"/>
      <c r="M171" s="146"/>
      <c r="N171" s="146" t="str">
        <f t="shared" ref="N171" si="263">IF(L168="","",IF(L168="X","X",IF($E$2&lt;L168,"X
未達首次列計年度
Not reaching the initial calculation year",IF($E$2&gt;M168,"X
已過審核範圍 
Out of the audit scope","V"))))</f>
        <v/>
      </c>
      <c r="O171" s="149"/>
      <c r="P171" s="112"/>
      <c r="Q171" s="216"/>
    </row>
    <row r="172" spans="2:17" ht="24.75" customHeight="1">
      <c r="B172" s="219" t="str">
        <f t="shared" si="4"/>
        <v/>
      </c>
      <c r="C172" s="222"/>
      <c r="D172" s="225"/>
      <c r="E172" s="225"/>
      <c r="F172" s="132"/>
      <c r="G172" s="45" t="str" cm="1">
        <f t="array" ref="G172">IFERROR(INDEX(對照用!$B$1:$D$103,SMALL(IF(對照用!$B$1:$B$103=E168,ROW(對照用!$B$1:$B$103),"X"),MOD(ROW(),6)+1),3),"")</f>
        <v/>
      </c>
      <c r="H172" s="11"/>
      <c r="I172" s="230"/>
      <c r="J172" s="225"/>
      <c r="K172" s="233"/>
      <c r="L172" s="163"/>
      <c r="M172" s="146"/>
      <c r="N172" s="146" t="str">
        <f t="shared" ref="N172" si="264">IF(L168="","",IF(L168="X","X",IF($E$2&lt;L168,"X
未達首次列計年度
Not reaching the initial calculation year",IF($E$2&gt;M168,"X
已過審核範圍 
Out of the audit scope","V"))))</f>
        <v/>
      </c>
      <c r="O172" s="149"/>
      <c r="P172" s="112"/>
      <c r="Q172" s="216"/>
    </row>
    <row r="173" spans="2:17" ht="24.75" customHeight="1" thickBot="1">
      <c r="B173" s="220" t="str">
        <f t="shared" si="4"/>
        <v/>
      </c>
      <c r="C173" s="223"/>
      <c r="D173" s="226"/>
      <c r="E173" s="226"/>
      <c r="F173" s="228"/>
      <c r="G173" s="46" t="str" cm="1">
        <f t="array" ref="G173">IFERROR(INDEX(對照用!$B$1:$D$103,SMALL(IF(對照用!$B$1:$B$103=E168,ROW(對照用!$B$1:$B$103),"X"),MOD(ROW(),6)+1),3),"")</f>
        <v/>
      </c>
      <c r="H173" s="12"/>
      <c r="I173" s="231"/>
      <c r="J173" s="226"/>
      <c r="K173" s="234"/>
      <c r="L173" s="236"/>
      <c r="M173" s="210"/>
      <c r="N173" s="210" t="str">
        <f t="shared" ref="N173" si="265">IF(L168="","",IF(L168="X","X",IF($E$2&lt;L168,"X
未達首次列計年度
Not reaching the initial calculation year",IF($E$2&gt;M168,"X
已過審核範圍 
Out of the audit scope","V"))))</f>
        <v/>
      </c>
      <c r="O173" s="212"/>
      <c r="P173" s="214"/>
      <c r="Q173" s="217"/>
    </row>
    <row r="174" spans="2:17" ht="24.75" customHeight="1">
      <c r="B174" s="218" t="str">
        <f t="shared" ref="B174" si="266">IF(E174&lt;&gt;"",B168+1,"")</f>
        <v/>
      </c>
      <c r="C174" s="221" t="str">
        <f t="shared" ref="C174" si="267">IF(D174&lt;&gt;"",IF(D174&lt;$E$2,"舊","當"),"")</f>
        <v/>
      </c>
      <c r="D174" s="224"/>
      <c r="E174" s="224"/>
      <c r="F174" s="227" t="str">
        <f>_xlfn.IFNA(VLOOKUP(E174,對照用!$B:$C,2,0)," ")</f>
        <v xml:space="preserve"> </v>
      </c>
      <c r="G174" s="44" t="str" cm="1">
        <f t="array" ref="G174">IFERROR(INDEX(對照用!$B$1:$D$103,SMALL(IF(對照用!$B$1:$B$103=E174,ROW(對照用!$B$1:$B$103),"X"),MOD(ROW(),6)+1),3),"")</f>
        <v/>
      </c>
      <c r="H174" s="10"/>
      <c r="I174" s="229"/>
      <c r="J174" s="224"/>
      <c r="K174" s="232"/>
      <c r="L174" s="235"/>
      <c r="M174" s="209" t="str">
        <f t="shared" ref="M174" si="268">IF(L174="X","X",IF(L174&lt;&gt;0,L174+9,""))</f>
        <v/>
      </c>
      <c r="N174" s="209" t="str">
        <f t="shared" ref="N174" si="269">IF(L174="","",IF(L174="X","X",IF($E$2&lt;L174,"X
未達首次列計年度
Not reaching the initial calculation year",IF($E$2&gt;M174,"X
已過審核範圍 
Out of the audit scope","V"))))</f>
        <v/>
      </c>
      <c r="O174" s="211"/>
      <c r="P174" s="213" t="str">
        <f t="shared" ref="P174" si="270">IF(N174="X
未達首次列計年度
Not reaching the initial calculation year",0,IF(N174="X
已過審核範圍 
Out of the audit scope",0,IF(N174="X",0,IF(N174="","",IF(O174&lt;&gt;"",O174,I174)))))</f>
        <v/>
      </c>
      <c r="Q174" s="215"/>
    </row>
    <row r="175" spans="2:17" ht="24.75" customHeight="1">
      <c r="B175" s="219" t="str">
        <f t="shared" si="4"/>
        <v/>
      </c>
      <c r="C175" s="222"/>
      <c r="D175" s="225"/>
      <c r="E175" s="225"/>
      <c r="F175" s="132"/>
      <c r="G175" s="45" t="str" cm="1">
        <f t="array" ref="G175">IFERROR(INDEX(對照用!$B$1:$D$103,SMALL(IF(對照用!$B$1:$B$103=E174,ROW(對照用!$B$1:$B$103),"X"),MOD(ROW(),6)+1),3),"")</f>
        <v/>
      </c>
      <c r="H175" s="11"/>
      <c r="I175" s="230"/>
      <c r="J175" s="225"/>
      <c r="K175" s="233"/>
      <c r="L175" s="163"/>
      <c r="M175" s="146"/>
      <c r="N175" s="146" t="str">
        <f t="shared" ref="N175" si="271">IF(L174="","",IF(L174="X","X",IF($E$2&lt;L174,"X
未達首次列計年度
Not reaching the initial calculation year",IF($E$2&gt;M174,"X
已過審核範圍 
Out of the audit scope","V"))))</f>
        <v/>
      </c>
      <c r="O175" s="149"/>
      <c r="P175" s="112"/>
      <c r="Q175" s="216"/>
    </row>
    <row r="176" spans="2:17" ht="24.75" customHeight="1">
      <c r="B176" s="219" t="str">
        <f t="shared" si="4"/>
        <v/>
      </c>
      <c r="C176" s="222"/>
      <c r="D176" s="225"/>
      <c r="E176" s="225"/>
      <c r="F176" s="132"/>
      <c r="G176" s="45" t="str" cm="1">
        <f t="array" ref="G176">IFERROR(INDEX(對照用!$B$1:$D$103,SMALL(IF(對照用!$B$1:$B$103=E174,ROW(對照用!$B$1:$B$103),"X"),MOD(ROW(),6)+1),3),"")</f>
        <v/>
      </c>
      <c r="H176" s="11"/>
      <c r="I176" s="230"/>
      <c r="J176" s="225"/>
      <c r="K176" s="233"/>
      <c r="L176" s="163"/>
      <c r="M176" s="146"/>
      <c r="N176" s="146" t="str">
        <f t="shared" ref="N176" si="272">IF(L174="","",IF(L174="X","X",IF($E$2&lt;L174,"X
未達首次列計年度
Not reaching the initial calculation year",IF($E$2&gt;M174,"X
已過審核範圍 
Out of the audit scope","V"))))</f>
        <v/>
      </c>
      <c r="O176" s="149"/>
      <c r="P176" s="112"/>
      <c r="Q176" s="216"/>
    </row>
    <row r="177" spans="2:17" ht="24.75" customHeight="1">
      <c r="B177" s="219" t="str">
        <f t="shared" si="4"/>
        <v/>
      </c>
      <c r="C177" s="222"/>
      <c r="D177" s="225"/>
      <c r="E177" s="225"/>
      <c r="F177" s="132"/>
      <c r="G177" s="45" t="str" cm="1">
        <f t="array" ref="G177">IFERROR(INDEX(對照用!$B$1:$D$103,SMALL(IF(對照用!$B$1:$B$103=E174,ROW(對照用!$B$1:$B$103),"X"),MOD(ROW(),6)+1),3),"")</f>
        <v/>
      </c>
      <c r="H177" s="11"/>
      <c r="I177" s="230"/>
      <c r="J177" s="225"/>
      <c r="K177" s="233"/>
      <c r="L177" s="163"/>
      <c r="M177" s="146"/>
      <c r="N177" s="146" t="str">
        <f t="shared" ref="N177" si="273">IF(L174="","",IF(L174="X","X",IF($E$2&lt;L174,"X
未達首次列計年度
Not reaching the initial calculation year",IF($E$2&gt;M174,"X
已過審核範圍 
Out of the audit scope","V"))))</f>
        <v/>
      </c>
      <c r="O177" s="149"/>
      <c r="P177" s="112"/>
      <c r="Q177" s="216"/>
    </row>
    <row r="178" spans="2:17" ht="24.75" customHeight="1">
      <c r="B178" s="219" t="str">
        <f t="shared" si="4"/>
        <v/>
      </c>
      <c r="C178" s="222"/>
      <c r="D178" s="225"/>
      <c r="E178" s="225"/>
      <c r="F178" s="132"/>
      <c r="G178" s="45" t="str" cm="1">
        <f t="array" ref="G178">IFERROR(INDEX(對照用!$B$1:$D$103,SMALL(IF(對照用!$B$1:$B$103=E174,ROW(對照用!$B$1:$B$103),"X"),MOD(ROW(),6)+1),3),"")</f>
        <v/>
      </c>
      <c r="H178" s="11"/>
      <c r="I178" s="230"/>
      <c r="J178" s="225"/>
      <c r="K178" s="233"/>
      <c r="L178" s="163"/>
      <c r="M178" s="146"/>
      <c r="N178" s="146" t="str">
        <f t="shared" ref="N178" si="274">IF(L174="","",IF(L174="X","X",IF($E$2&lt;L174,"X
未達首次列計年度
Not reaching the initial calculation year",IF($E$2&gt;M174,"X
已過審核範圍 
Out of the audit scope","V"))))</f>
        <v/>
      </c>
      <c r="O178" s="149"/>
      <c r="P178" s="112"/>
      <c r="Q178" s="216"/>
    </row>
    <row r="179" spans="2:17" ht="24.75" customHeight="1" thickBot="1">
      <c r="B179" s="220" t="str">
        <f t="shared" si="4"/>
        <v/>
      </c>
      <c r="C179" s="223"/>
      <c r="D179" s="226"/>
      <c r="E179" s="226"/>
      <c r="F179" s="228"/>
      <c r="G179" s="46" t="str" cm="1">
        <f t="array" ref="G179">IFERROR(INDEX(對照用!$B$1:$D$103,SMALL(IF(對照用!$B$1:$B$103=E174,ROW(對照用!$B$1:$B$103),"X"),MOD(ROW(),6)+1),3),"")</f>
        <v/>
      </c>
      <c r="H179" s="12"/>
      <c r="I179" s="231"/>
      <c r="J179" s="226"/>
      <c r="K179" s="234"/>
      <c r="L179" s="236"/>
      <c r="M179" s="210"/>
      <c r="N179" s="210" t="str">
        <f t="shared" ref="N179" si="275">IF(L174="","",IF(L174="X","X",IF($E$2&lt;L174,"X
未達首次列計年度
Not reaching the initial calculation year",IF($E$2&gt;M174,"X
已過審核範圍 
Out of the audit scope","V"))))</f>
        <v/>
      </c>
      <c r="O179" s="212"/>
      <c r="P179" s="214"/>
      <c r="Q179" s="217"/>
    </row>
    <row r="180" spans="2:17" ht="24.75" customHeight="1">
      <c r="B180" s="218" t="str">
        <f t="shared" ref="B180" si="276">IF(E180&lt;&gt;"",B174+1,"")</f>
        <v/>
      </c>
      <c r="C180" s="221" t="str">
        <f t="shared" ref="C180" si="277">IF(D180&lt;&gt;"",IF(D180&lt;$E$2,"舊","當"),"")</f>
        <v/>
      </c>
      <c r="D180" s="224"/>
      <c r="E180" s="224"/>
      <c r="F180" s="227" t="str">
        <f>_xlfn.IFNA(VLOOKUP(E180,對照用!$B:$C,2,0)," ")</f>
        <v xml:space="preserve"> </v>
      </c>
      <c r="G180" s="44" t="str" cm="1">
        <f t="array" ref="G180">IFERROR(INDEX(對照用!$B$1:$D$103,SMALL(IF(對照用!$B$1:$B$103=E180,ROW(對照用!$B$1:$B$103),"X"),MOD(ROW(),6)+1),3),"")</f>
        <v/>
      </c>
      <c r="H180" s="10"/>
      <c r="I180" s="229"/>
      <c r="J180" s="224"/>
      <c r="K180" s="232"/>
      <c r="L180" s="235"/>
      <c r="M180" s="209" t="str">
        <f t="shared" ref="M180" si="278">IF(L180="X","X",IF(L180&lt;&gt;0,L180+9,""))</f>
        <v/>
      </c>
      <c r="N180" s="209" t="str">
        <f t="shared" ref="N180" si="279">IF(L180="","",IF(L180="X","X",IF($E$2&lt;L180,"X
未達首次列計年度
Not reaching the initial calculation year",IF($E$2&gt;M180,"X
已過審核範圍 
Out of the audit scope","V"))))</f>
        <v/>
      </c>
      <c r="O180" s="211"/>
      <c r="P180" s="213" t="str">
        <f t="shared" ref="P180" si="280">IF(N180="X
未達首次列計年度
Not reaching the initial calculation year",0,IF(N180="X
已過審核範圍 
Out of the audit scope",0,IF(N180="X",0,IF(N180="","",IF(O180&lt;&gt;"",O180,I180)))))</f>
        <v/>
      </c>
      <c r="Q180" s="215"/>
    </row>
    <row r="181" spans="2:17" ht="24.75" customHeight="1">
      <c r="B181" s="219" t="str">
        <f t="shared" si="4"/>
        <v/>
      </c>
      <c r="C181" s="222"/>
      <c r="D181" s="225"/>
      <c r="E181" s="225"/>
      <c r="F181" s="132"/>
      <c r="G181" s="45" t="str" cm="1">
        <f t="array" ref="G181">IFERROR(INDEX(對照用!$B$1:$D$103,SMALL(IF(對照用!$B$1:$B$103=E180,ROW(對照用!$B$1:$B$103),"X"),MOD(ROW(),6)+1),3),"")</f>
        <v/>
      </c>
      <c r="H181" s="11"/>
      <c r="I181" s="230"/>
      <c r="J181" s="225"/>
      <c r="K181" s="233"/>
      <c r="L181" s="163"/>
      <c r="M181" s="146"/>
      <c r="N181" s="146" t="str">
        <f t="shared" ref="N181" si="281">IF(L180="","",IF(L180="X","X",IF($E$2&lt;L180,"X
未達首次列計年度
Not reaching the initial calculation year",IF($E$2&gt;M180,"X
已過審核範圍 
Out of the audit scope","V"))))</f>
        <v/>
      </c>
      <c r="O181" s="149"/>
      <c r="P181" s="112"/>
      <c r="Q181" s="216"/>
    </row>
    <row r="182" spans="2:17" ht="24.75" customHeight="1">
      <c r="B182" s="219" t="str">
        <f t="shared" si="4"/>
        <v/>
      </c>
      <c r="C182" s="222"/>
      <c r="D182" s="225"/>
      <c r="E182" s="225"/>
      <c r="F182" s="132"/>
      <c r="G182" s="45" t="str" cm="1">
        <f t="array" ref="G182">IFERROR(INDEX(對照用!$B$1:$D$103,SMALL(IF(對照用!$B$1:$B$103=E180,ROW(對照用!$B$1:$B$103),"X"),MOD(ROW(),6)+1),3),"")</f>
        <v/>
      </c>
      <c r="H182" s="11"/>
      <c r="I182" s="230"/>
      <c r="J182" s="225"/>
      <c r="K182" s="233"/>
      <c r="L182" s="163"/>
      <c r="M182" s="146"/>
      <c r="N182" s="146" t="str">
        <f t="shared" ref="N182" si="282">IF(L180="","",IF(L180="X","X",IF($E$2&lt;L180,"X
未達首次列計年度
Not reaching the initial calculation year",IF($E$2&gt;M180,"X
已過審核範圍 
Out of the audit scope","V"))))</f>
        <v/>
      </c>
      <c r="O182" s="149"/>
      <c r="P182" s="112"/>
      <c r="Q182" s="216"/>
    </row>
    <row r="183" spans="2:17" ht="24.75" customHeight="1">
      <c r="B183" s="219" t="str">
        <f t="shared" si="4"/>
        <v/>
      </c>
      <c r="C183" s="222"/>
      <c r="D183" s="225"/>
      <c r="E183" s="225"/>
      <c r="F183" s="132"/>
      <c r="G183" s="45" t="str" cm="1">
        <f t="array" ref="G183">IFERROR(INDEX(對照用!$B$1:$D$103,SMALL(IF(對照用!$B$1:$B$103=E180,ROW(對照用!$B$1:$B$103),"X"),MOD(ROW(),6)+1),3),"")</f>
        <v/>
      </c>
      <c r="H183" s="11"/>
      <c r="I183" s="230"/>
      <c r="J183" s="225"/>
      <c r="K183" s="233"/>
      <c r="L183" s="163"/>
      <c r="M183" s="146"/>
      <c r="N183" s="146" t="str">
        <f t="shared" ref="N183" si="283">IF(L180="","",IF(L180="X","X",IF($E$2&lt;L180,"X
未達首次列計年度
Not reaching the initial calculation year",IF($E$2&gt;M180,"X
已過審核範圍 
Out of the audit scope","V"))))</f>
        <v/>
      </c>
      <c r="O183" s="149"/>
      <c r="P183" s="112"/>
      <c r="Q183" s="216"/>
    </row>
    <row r="184" spans="2:17" ht="24.75" customHeight="1">
      <c r="B184" s="219" t="str">
        <f t="shared" si="4"/>
        <v/>
      </c>
      <c r="C184" s="222"/>
      <c r="D184" s="225"/>
      <c r="E184" s="225"/>
      <c r="F184" s="132"/>
      <c r="G184" s="45" t="str" cm="1">
        <f t="array" ref="G184">IFERROR(INDEX(對照用!$B$1:$D$103,SMALL(IF(對照用!$B$1:$B$103=E180,ROW(對照用!$B$1:$B$103),"X"),MOD(ROW(),6)+1),3),"")</f>
        <v/>
      </c>
      <c r="H184" s="11"/>
      <c r="I184" s="230"/>
      <c r="J184" s="225"/>
      <c r="K184" s="233"/>
      <c r="L184" s="163"/>
      <c r="M184" s="146"/>
      <c r="N184" s="146" t="str">
        <f t="shared" ref="N184" si="284">IF(L180="","",IF(L180="X","X",IF($E$2&lt;L180,"X
未達首次列計年度
Not reaching the initial calculation year",IF($E$2&gt;M180,"X
已過審核範圍 
Out of the audit scope","V"))))</f>
        <v/>
      </c>
      <c r="O184" s="149"/>
      <c r="P184" s="112"/>
      <c r="Q184" s="216"/>
    </row>
    <row r="185" spans="2:17" ht="24.75" customHeight="1" thickBot="1">
      <c r="B185" s="220" t="str">
        <f t="shared" si="4"/>
        <v/>
      </c>
      <c r="C185" s="223"/>
      <c r="D185" s="226"/>
      <c r="E185" s="226"/>
      <c r="F185" s="228"/>
      <c r="G185" s="46" t="str" cm="1">
        <f t="array" ref="G185">IFERROR(INDEX(對照用!$B$1:$D$103,SMALL(IF(對照用!$B$1:$B$103=E180,ROW(對照用!$B$1:$B$103),"X"),MOD(ROW(),6)+1),3),"")</f>
        <v/>
      </c>
      <c r="H185" s="12"/>
      <c r="I185" s="231"/>
      <c r="J185" s="226"/>
      <c r="K185" s="234"/>
      <c r="L185" s="236"/>
      <c r="M185" s="210"/>
      <c r="N185" s="210" t="str">
        <f t="shared" ref="N185" si="285">IF(L180="","",IF(L180="X","X",IF($E$2&lt;L180,"X
未達首次列計年度
Not reaching the initial calculation year",IF($E$2&gt;M180,"X
已過審核範圍 
Out of the audit scope","V"))))</f>
        <v/>
      </c>
      <c r="O185" s="212"/>
      <c r="P185" s="214"/>
      <c r="Q185" s="217"/>
    </row>
    <row r="186" spans="2:17" ht="24.75" customHeight="1">
      <c r="B186" s="218" t="str">
        <f t="shared" ref="B186" si="286">IF(E186&lt;&gt;"",B180+1,"")</f>
        <v/>
      </c>
      <c r="C186" s="221" t="str">
        <f t="shared" ref="C186" si="287">IF(D186&lt;&gt;"",IF(D186&lt;$E$2,"舊","當"),"")</f>
        <v/>
      </c>
      <c r="D186" s="224"/>
      <c r="E186" s="224"/>
      <c r="F186" s="227" t="str">
        <f>_xlfn.IFNA(VLOOKUP(E186,對照用!$B:$C,2,0)," ")</f>
        <v xml:space="preserve"> </v>
      </c>
      <c r="G186" s="44" t="str" cm="1">
        <f t="array" ref="G186">IFERROR(INDEX(對照用!$B$1:$D$103,SMALL(IF(對照用!$B$1:$B$103=E186,ROW(對照用!$B$1:$B$103),"X"),MOD(ROW(),6)+1),3),"")</f>
        <v/>
      </c>
      <c r="H186" s="10"/>
      <c r="I186" s="229"/>
      <c r="J186" s="224"/>
      <c r="K186" s="232"/>
      <c r="L186" s="235"/>
      <c r="M186" s="209" t="str">
        <f t="shared" ref="M186" si="288">IF(L186="X","X",IF(L186&lt;&gt;0,L186+9,""))</f>
        <v/>
      </c>
      <c r="N186" s="209" t="str">
        <f t="shared" ref="N186" si="289">IF(L186="","",IF(L186="X","X",IF($E$2&lt;L186,"X
未達首次列計年度
Not reaching the initial calculation year",IF($E$2&gt;M186,"X
已過審核範圍 
Out of the audit scope","V"))))</f>
        <v/>
      </c>
      <c r="O186" s="211"/>
      <c r="P186" s="213" t="str">
        <f t="shared" ref="P186" si="290">IF(N186="X
未達首次列計年度
Not reaching the initial calculation year",0,IF(N186="X
已過審核範圍 
Out of the audit scope",0,IF(N186="X",0,IF(N186="","",IF(O186&lt;&gt;"",O186,I186)))))</f>
        <v/>
      </c>
      <c r="Q186" s="215"/>
    </row>
    <row r="187" spans="2:17" ht="24.75" customHeight="1">
      <c r="B187" s="219" t="str">
        <f t="shared" si="4"/>
        <v/>
      </c>
      <c r="C187" s="222"/>
      <c r="D187" s="225"/>
      <c r="E187" s="225"/>
      <c r="F187" s="132"/>
      <c r="G187" s="45" t="str" cm="1">
        <f t="array" ref="G187">IFERROR(INDEX(對照用!$B$1:$D$103,SMALL(IF(對照用!$B$1:$B$103=E186,ROW(對照用!$B$1:$B$103),"X"),MOD(ROW(),6)+1),3),"")</f>
        <v/>
      </c>
      <c r="H187" s="11"/>
      <c r="I187" s="230"/>
      <c r="J187" s="225"/>
      <c r="K187" s="233"/>
      <c r="L187" s="163"/>
      <c r="M187" s="146"/>
      <c r="N187" s="146" t="str">
        <f t="shared" ref="N187" si="291">IF(L186="","",IF(L186="X","X",IF($E$2&lt;L186,"X
未達首次列計年度
Not reaching the initial calculation year",IF($E$2&gt;M186,"X
已過審核範圍 
Out of the audit scope","V"))))</f>
        <v/>
      </c>
      <c r="O187" s="149"/>
      <c r="P187" s="112"/>
      <c r="Q187" s="216"/>
    </row>
    <row r="188" spans="2:17" ht="24.75" customHeight="1">
      <c r="B188" s="219" t="str">
        <f t="shared" si="4"/>
        <v/>
      </c>
      <c r="C188" s="222"/>
      <c r="D188" s="225"/>
      <c r="E188" s="225"/>
      <c r="F188" s="132"/>
      <c r="G188" s="45" t="str" cm="1">
        <f t="array" ref="G188">IFERROR(INDEX(對照用!$B$1:$D$103,SMALL(IF(對照用!$B$1:$B$103=E186,ROW(對照用!$B$1:$B$103),"X"),MOD(ROW(),6)+1),3),"")</f>
        <v/>
      </c>
      <c r="H188" s="11"/>
      <c r="I188" s="230"/>
      <c r="J188" s="225"/>
      <c r="K188" s="233"/>
      <c r="L188" s="163"/>
      <c r="M188" s="146"/>
      <c r="N188" s="146" t="str">
        <f t="shared" ref="N188" si="292">IF(L186="","",IF(L186="X","X",IF($E$2&lt;L186,"X
未達首次列計年度
Not reaching the initial calculation year",IF($E$2&gt;M186,"X
已過審核範圍 
Out of the audit scope","V"))))</f>
        <v/>
      </c>
      <c r="O188" s="149"/>
      <c r="P188" s="112"/>
      <c r="Q188" s="216"/>
    </row>
    <row r="189" spans="2:17" ht="24.75" customHeight="1">
      <c r="B189" s="219" t="str">
        <f t="shared" si="4"/>
        <v/>
      </c>
      <c r="C189" s="222"/>
      <c r="D189" s="225"/>
      <c r="E189" s="225"/>
      <c r="F189" s="132"/>
      <c r="G189" s="45" t="str" cm="1">
        <f t="array" ref="G189">IFERROR(INDEX(對照用!$B$1:$D$103,SMALL(IF(對照用!$B$1:$B$103=E186,ROW(對照用!$B$1:$B$103),"X"),MOD(ROW(),6)+1),3),"")</f>
        <v/>
      </c>
      <c r="H189" s="11"/>
      <c r="I189" s="230"/>
      <c r="J189" s="225"/>
      <c r="K189" s="233"/>
      <c r="L189" s="163"/>
      <c r="M189" s="146"/>
      <c r="N189" s="146" t="str">
        <f t="shared" ref="N189" si="293">IF(L186="","",IF(L186="X","X",IF($E$2&lt;L186,"X
未達首次列計年度
Not reaching the initial calculation year",IF($E$2&gt;M186,"X
已過審核範圍 
Out of the audit scope","V"))))</f>
        <v/>
      </c>
      <c r="O189" s="149"/>
      <c r="P189" s="112"/>
      <c r="Q189" s="216"/>
    </row>
    <row r="190" spans="2:17" ht="24.75" customHeight="1">
      <c r="B190" s="219" t="str">
        <f t="shared" si="4"/>
        <v/>
      </c>
      <c r="C190" s="222"/>
      <c r="D190" s="225"/>
      <c r="E190" s="225"/>
      <c r="F190" s="132"/>
      <c r="G190" s="45" t="str" cm="1">
        <f t="array" ref="G190">IFERROR(INDEX(對照用!$B$1:$D$103,SMALL(IF(對照用!$B$1:$B$103=E186,ROW(對照用!$B$1:$B$103),"X"),MOD(ROW(),6)+1),3),"")</f>
        <v/>
      </c>
      <c r="H190" s="11"/>
      <c r="I190" s="230"/>
      <c r="J190" s="225"/>
      <c r="K190" s="233"/>
      <c r="L190" s="163"/>
      <c r="M190" s="146"/>
      <c r="N190" s="146" t="str">
        <f t="shared" ref="N190" si="294">IF(L186="","",IF(L186="X","X",IF($E$2&lt;L186,"X
未達首次列計年度
Not reaching the initial calculation year",IF($E$2&gt;M186,"X
已過審核範圍 
Out of the audit scope","V"))))</f>
        <v/>
      </c>
      <c r="O190" s="149"/>
      <c r="P190" s="112"/>
      <c r="Q190" s="216"/>
    </row>
    <row r="191" spans="2:17" ht="24.75" customHeight="1" thickBot="1">
      <c r="B191" s="220" t="str">
        <f t="shared" si="4"/>
        <v/>
      </c>
      <c r="C191" s="223"/>
      <c r="D191" s="226"/>
      <c r="E191" s="226"/>
      <c r="F191" s="228"/>
      <c r="G191" s="46" t="str" cm="1">
        <f t="array" ref="G191">IFERROR(INDEX(對照用!$B$1:$D$103,SMALL(IF(對照用!$B$1:$B$103=E186,ROW(對照用!$B$1:$B$103),"X"),MOD(ROW(),6)+1),3),"")</f>
        <v/>
      </c>
      <c r="H191" s="12"/>
      <c r="I191" s="231"/>
      <c r="J191" s="226"/>
      <c r="K191" s="234"/>
      <c r="L191" s="236"/>
      <c r="M191" s="210"/>
      <c r="N191" s="210" t="str">
        <f t="shared" ref="N191" si="295">IF(L186="","",IF(L186="X","X",IF($E$2&lt;L186,"X
未達首次列計年度
Not reaching the initial calculation year",IF($E$2&gt;M186,"X
已過審核範圍 
Out of the audit scope","V"))))</f>
        <v/>
      </c>
      <c r="O191" s="212"/>
      <c r="P191" s="214"/>
      <c r="Q191" s="217"/>
    </row>
    <row r="192" spans="2:17" ht="24.75" customHeight="1">
      <c r="B192" s="218" t="str">
        <f t="shared" ref="B192" si="296">IF(E192&lt;&gt;"",B186+1,"")</f>
        <v/>
      </c>
      <c r="C192" s="221" t="str">
        <f t="shared" ref="C192" si="297">IF(D192&lt;&gt;"",IF(D192&lt;$E$2,"舊","當"),"")</f>
        <v/>
      </c>
      <c r="D192" s="224"/>
      <c r="E192" s="224"/>
      <c r="F192" s="227" t="str">
        <f>_xlfn.IFNA(VLOOKUP(E192,對照用!$B:$C,2,0)," ")</f>
        <v xml:space="preserve"> </v>
      </c>
      <c r="G192" s="44" t="str" cm="1">
        <f t="array" ref="G192">IFERROR(INDEX(對照用!$B$1:$D$103,SMALL(IF(對照用!$B$1:$B$103=E192,ROW(對照用!$B$1:$B$103),"X"),MOD(ROW(),6)+1),3),"")</f>
        <v/>
      </c>
      <c r="H192" s="10"/>
      <c r="I192" s="229"/>
      <c r="J192" s="224"/>
      <c r="K192" s="232"/>
      <c r="L192" s="235"/>
      <c r="M192" s="209" t="str">
        <f t="shared" ref="M192" si="298">IF(L192="X","X",IF(L192&lt;&gt;0,L192+9,""))</f>
        <v/>
      </c>
      <c r="N192" s="209" t="str">
        <f t="shared" ref="N192" si="299">IF(L192="","",IF(L192="X","X",IF($E$2&lt;L192,"X
未達首次列計年度
Not reaching the initial calculation year",IF($E$2&gt;M192,"X
已過審核範圍 
Out of the audit scope","V"))))</f>
        <v/>
      </c>
      <c r="O192" s="211"/>
      <c r="P192" s="213" t="str">
        <f t="shared" ref="P192" si="300">IF(N192="X
未達首次列計年度
Not reaching the initial calculation year",0,IF(N192="X
已過審核範圍 
Out of the audit scope",0,IF(N192="X",0,IF(N192="","",IF(O192&lt;&gt;"",O192,I192)))))</f>
        <v/>
      </c>
      <c r="Q192" s="215"/>
    </row>
    <row r="193" spans="2:17" ht="24.75" customHeight="1">
      <c r="B193" s="219" t="str">
        <f t="shared" si="4"/>
        <v/>
      </c>
      <c r="C193" s="222"/>
      <c r="D193" s="225"/>
      <c r="E193" s="225"/>
      <c r="F193" s="132"/>
      <c r="G193" s="45" t="str" cm="1">
        <f t="array" ref="G193">IFERROR(INDEX(對照用!$B$1:$D$103,SMALL(IF(對照用!$B$1:$B$103=E192,ROW(對照用!$B$1:$B$103),"X"),MOD(ROW(),6)+1),3),"")</f>
        <v/>
      </c>
      <c r="H193" s="11"/>
      <c r="I193" s="230"/>
      <c r="J193" s="225"/>
      <c r="K193" s="233"/>
      <c r="L193" s="163"/>
      <c r="M193" s="146"/>
      <c r="N193" s="146" t="str">
        <f t="shared" ref="N193" si="301">IF(L192="","",IF(L192="X","X",IF($E$2&lt;L192,"X
未達首次列計年度
Not reaching the initial calculation year",IF($E$2&gt;M192,"X
已過審核範圍 
Out of the audit scope","V"))))</f>
        <v/>
      </c>
      <c r="O193" s="149"/>
      <c r="P193" s="112"/>
      <c r="Q193" s="216"/>
    </row>
    <row r="194" spans="2:17" ht="24.75" customHeight="1">
      <c r="B194" s="219" t="str">
        <f t="shared" si="4"/>
        <v/>
      </c>
      <c r="C194" s="222"/>
      <c r="D194" s="225"/>
      <c r="E194" s="225"/>
      <c r="F194" s="132"/>
      <c r="G194" s="45" t="str" cm="1">
        <f t="array" ref="G194">IFERROR(INDEX(對照用!$B$1:$D$103,SMALL(IF(對照用!$B$1:$B$103=E192,ROW(對照用!$B$1:$B$103),"X"),MOD(ROW(),6)+1),3),"")</f>
        <v/>
      </c>
      <c r="H194" s="11"/>
      <c r="I194" s="230"/>
      <c r="J194" s="225"/>
      <c r="K194" s="233"/>
      <c r="L194" s="163"/>
      <c r="M194" s="146"/>
      <c r="N194" s="146" t="str">
        <f t="shared" ref="N194" si="302">IF(L192="","",IF(L192="X","X",IF($E$2&lt;L192,"X
未達首次列計年度
Not reaching the initial calculation year",IF($E$2&gt;M192,"X
已過審核範圍 
Out of the audit scope","V"))))</f>
        <v/>
      </c>
      <c r="O194" s="149"/>
      <c r="P194" s="112"/>
      <c r="Q194" s="216"/>
    </row>
    <row r="195" spans="2:17" ht="24.75" customHeight="1">
      <c r="B195" s="219" t="str">
        <f t="shared" si="4"/>
        <v/>
      </c>
      <c r="C195" s="222"/>
      <c r="D195" s="225"/>
      <c r="E195" s="225"/>
      <c r="F195" s="132"/>
      <c r="G195" s="45" t="str" cm="1">
        <f t="array" ref="G195">IFERROR(INDEX(對照用!$B$1:$D$103,SMALL(IF(對照用!$B$1:$B$103=E192,ROW(對照用!$B$1:$B$103),"X"),MOD(ROW(),6)+1),3),"")</f>
        <v/>
      </c>
      <c r="H195" s="11"/>
      <c r="I195" s="230"/>
      <c r="J195" s="225"/>
      <c r="K195" s="233"/>
      <c r="L195" s="163"/>
      <c r="M195" s="146"/>
      <c r="N195" s="146" t="str">
        <f t="shared" ref="N195" si="303">IF(L192="","",IF(L192="X","X",IF($E$2&lt;L192,"X
未達首次列計年度
Not reaching the initial calculation year",IF($E$2&gt;M192,"X
已過審核範圍 
Out of the audit scope","V"))))</f>
        <v/>
      </c>
      <c r="O195" s="149"/>
      <c r="P195" s="112"/>
      <c r="Q195" s="216"/>
    </row>
    <row r="196" spans="2:17" ht="24.75" customHeight="1">
      <c r="B196" s="219" t="str">
        <f t="shared" si="4"/>
        <v/>
      </c>
      <c r="C196" s="222"/>
      <c r="D196" s="225"/>
      <c r="E196" s="225"/>
      <c r="F196" s="132"/>
      <c r="G196" s="45" t="str" cm="1">
        <f t="array" ref="G196">IFERROR(INDEX(對照用!$B$1:$D$103,SMALL(IF(對照用!$B$1:$B$103=E192,ROW(對照用!$B$1:$B$103),"X"),MOD(ROW(),6)+1),3),"")</f>
        <v/>
      </c>
      <c r="H196" s="11"/>
      <c r="I196" s="230"/>
      <c r="J196" s="225"/>
      <c r="K196" s="233"/>
      <c r="L196" s="163"/>
      <c r="M196" s="146"/>
      <c r="N196" s="146" t="str">
        <f t="shared" ref="N196" si="304">IF(L192="","",IF(L192="X","X",IF($E$2&lt;L192,"X
未達首次列計年度
Not reaching the initial calculation year",IF($E$2&gt;M192,"X
已過審核範圍 
Out of the audit scope","V"))))</f>
        <v/>
      </c>
      <c r="O196" s="149"/>
      <c r="P196" s="112"/>
      <c r="Q196" s="216"/>
    </row>
    <row r="197" spans="2:17" ht="24.75" customHeight="1" thickBot="1">
      <c r="B197" s="220" t="str">
        <f t="shared" si="4"/>
        <v/>
      </c>
      <c r="C197" s="223"/>
      <c r="D197" s="226"/>
      <c r="E197" s="226"/>
      <c r="F197" s="228"/>
      <c r="G197" s="46" t="str" cm="1">
        <f t="array" ref="G197">IFERROR(INDEX(對照用!$B$1:$D$103,SMALL(IF(對照用!$B$1:$B$103=E192,ROW(對照用!$B$1:$B$103),"X"),MOD(ROW(),6)+1),3),"")</f>
        <v/>
      </c>
      <c r="H197" s="12"/>
      <c r="I197" s="231"/>
      <c r="J197" s="226"/>
      <c r="K197" s="234"/>
      <c r="L197" s="236"/>
      <c r="M197" s="210"/>
      <c r="N197" s="210" t="str">
        <f t="shared" ref="N197" si="305">IF(L192="","",IF(L192="X","X",IF($E$2&lt;L192,"X
未達首次列計年度
Not reaching the initial calculation year",IF($E$2&gt;M192,"X
已過審核範圍 
Out of the audit scope","V"))))</f>
        <v/>
      </c>
      <c r="O197" s="212"/>
      <c r="P197" s="214"/>
      <c r="Q197" s="217"/>
    </row>
    <row r="198" spans="2:17" ht="24.75" customHeight="1">
      <c r="B198" s="218" t="str">
        <f t="shared" ref="B198" si="306">IF(E198&lt;&gt;"",B192+1,"")</f>
        <v/>
      </c>
      <c r="C198" s="221" t="str">
        <f t="shared" ref="C198" si="307">IF(D198&lt;&gt;"",IF(D198&lt;$E$2,"舊","當"),"")</f>
        <v/>
      </c>
      <c r="D198" s="224"/>
      <c r="E198" s="224"/>
      <c r="F198" s="227" t="str">
        <f>_xlfn.IFNA(VLOOKUP(E198,對照用!$B:$C,2,0)," ")</f>
        <v xml:space="preserve"> </v>
      </c>
      <c r="G198" s="44" t="str" cm="1">
        <f t="array" ref="G198">IFERROR(INDEX(對照用!$B$1:$D$103,SMALL(IF(對照用!$B$1:$B$103=E198,ROW(對照用!$B$1:$B$103),"X"),MOD(ROW(),6)+1),3),"")</f>
        <v/>
      </c>
      <c r="H198" s="10"/>
      <c r="I198" s="229"/>
      <c r="J198" s="224"/>
      <c r="K198" s="232"/>
      <c r="L198" s="235"/>
      <c r="M198" s="209" t="str">
        <f t="shared" ref="M198" si="308">IF(L198="X","X",IF(L198&lt;&gt;0,L198+9,""))</f>
        <v/>
      </c>
      <c r="N198" s="209" t="str">
        <f t="shared" ref="N198" si="309">IF(L198="","",IF(L198="X","X",IF($E$2&lt;L198,"X
未達首次列計年度
Not reaching the initial calculation year",IF($E$2&gt;M198,"X
已過審核範圍 
Out of the audit scope","V"))))</f>
        <v/>
      </c>
      <c r="O198" s="211"/>
      <c r="P198" s="213" t="str">
        <f t="shared" ref="P198" si="310">IF(N198="X
未達首次列計年度
Not reaching the initial calculation year",0,IF(N198="X
已過審核範圍 
Out of the audit scope",0,IF(N198="X",0,IF(N198="","",IF(O198&lt;&gt;"",O198,I198)))))</f>
        <v/>
      </c>
      <c r="Q198" s="215"/>
    </row>
    <row r="199" spans="2:17" ht="24.75" customHeight="1">
      <c r="B199" s="219" t="str">
        <f t="shared" si="4"/>
        <v/>
      </c>
      <c r="C199" s="222"/>
      <c r="D199" s="225"/>
      <c r="E199" s="225"/>
      <c r="F199" s="132"/>
      <c r="G199" s="45" t="str" cm="1">
        <f t="array" ref="G199">IFERROR(INDEX(對照用!$B$1:$D$103,SMALL(IF(對照用!$B$1:$B$103=E198,ROW(對照用!$B$1:$B$103),"X"),MOD(ROW(),6)+1),3),"")</f>
        <v/>
      </c>
      <c r="H199" s="11"/>
      <c r="I199" s="230"/>
      <c r="J199" s="225"/>
      <c r="K199" s="233"/>
      <c r="L199" s="163"/>
      <c r="M199" s="146"/>
      <c r="N199" s="146" t="str">
        <f t="shared" ref="N199" si="311">IF(L198="","",IF(L198="X","X",IF($E$2&lt;L198,"X
未達首次列計年度
Not reaching the initial calculation year",IF($E$2&gt;M198,"X
已過審核範圍 
Out of the audit scope","V"))))</f>
        <v/>
      </c>
      <c r="O199" s="149"/>
      <c r="P199" s="112"/>
      <c r="Q199" s="216"/>
    </row>
    <row r="200" spans="2:17" ht="24.75" customHeight="1">
      <c r="B200" s="219" t="str">
        <f t="shared" si="4"/>
        <v/>
      </c>
      <c r="C200" s="222"/>
      <c r="D200" s="225"/>
      <c r="E200" s="225"/>
      <c r="F200" s="132"/>
      <c r="G200" s="45" t="str" cm="1">
        <f t="array" ref="G200">IFERROR(INDEX(對照用!$B$1:$D$103,SMALL(IF(對照用!$B$1:$B$103=E198,ROW(對照用!$B$1:$B$103),"X"),MOD(ROW(),6)+1),3),"")</f>
        <v/>
      </c>
      <c r="H200" s="11"/>
      <c r="I200" s="230"/>
      <c r="J200" s="225"/>
      <c r="K200" s="233"/>
      <c r="L200" s="163"/>
      <c r="M200" s="146"/>
      <c r="N200" s="146" t="str">
        <f t="shared" ref="N200" si="312">IF(L198="","",IF(L198="X","X",IF($E$2&lt;L198,"X
未達首次列計年度
Not reaching the initial calculation year",IF($E$2&gt;M198,"X
已過審核範圍 
Out of the audit scope","V"))))</f>
        <v/>
      </c>
      <c r="O200" s="149"/>
      <c r="P200" s="112"/>
      <c r="Q200" s="216"/>
    </row>
    <row r="201" spans="2:17" ht="24.75" customHeight="1">
      <c r="B201" s="219" t="str">
        <f t="shared" si="4"/>
        <v/>
      </c>
      <c r="C201" s="222"/>
      <c r="D201" s="225"/>
      <c r="E201" s="225"/>
      <c r="F201" s="132"/>
      <c r="G201" s="45" t="str" cm="1">
        <f t="array" ref="G201">IFERROR(INDEX(對照用!$B$1:$D$103,SMALL(IF(對照用!$B$1:$B$103=E198,ROW(對照用!$B$1:$B$103),"X"),MOD(ROW(),6)+1),3),"")</f>
        <v/>
      </c>
      <c r="H201" s="11"/>
      <c r="I201" s="230"/>
      <c r="J201" s="225"/>
      <c r="K201" s="233"/>
      <c r="L201" s="163"/>
      <c r="M201" s="146"/>
      <c r="N201" s="146" t="str">
        <f t="shared" ref="N201" si="313">IF(L198="","",IF(L198="X","X",IF($E$2&lt;L198,"X
未達首次列計年度
Not reaching the initial calculation year",IF($E$2&gt;M198,"X
已過審核範圍 
Out of the audit scope","V"))))</f>
        <v/>
      </c>
      <c r="O201" s="149"/>
      <c r="P201" s="112"/>
      <c r="Q201" s="216"/>
    </row>
    <row r="202" spans="2:17" ht="24.75" customHeight="1">
      <c r="B202" s="219" t="str">
        <f t="shared" si="4"/>
        <v/>
      </c>
      <c r="C202" s="222"/>
      <c r="D202" s="225"/>
      <c r="E202" s="225"/>
      <c r="F202" s="132"/>
      <c r="G202" s="45" t="str" cm="1">
        <f t="array" ref="G202">IFERROR(INDEX(對照用!$B$1:$D$103,SMALL(IF(對照用!$B$1:$B$103=E198,ROW(對照用!$B$1:$B$103),"X"),MOD(ROW(),6)+1),3),"")</f>
        <v/>
      </c>
      <c r="H202" s="11"/>
      <c r="I202" s="230"/>
      <c r="J202" s="225"/>
      <c r="K202" s="233"/>
      <c r="L202" s="163"/>
      <c r="M202" s="146"/>
      <c r="N202" s="146" t="str">
        <f t="shared" ref="N202" si="314">IF(L198="","",IF(L198="X","X",IF($E$2&lt;L198,"X
未達首次列計年度
Not reaching the initial calculation year",IF($E$2&gt;M198,"X
已過審核範圍 
Out of the audit scope","V"))))</f>
        <v/>
      </c>
      <c r="O202" s="149"/>
      <c r="P202" s="112"/>
      <c r="Q202" s="216"/>
    </row>
    <row r="203" spans="2:17" ht="24.75" customHeight="1" thickBot="1">
      <c r="B203" s="220" t="str">
        <f t="shared" si="4"/>
        <v/>
      </c>
      <c r="C203" s="223"/>
      <c r="D203" s="226"/>
      <c r="E203" s="226"/>
      <c r="F203" s="228"/>
      <c r="G203" s="46" t="str" cm="1">
        <f t="array" ref="G203">IFERROR(INDEX(對照用!$B$1:$D$103,SMALL(IF(對照用!$B$1:$B$103=E198,ROW(對照用!$B$1:$B$103),"X"),MOD(ROW(),6)+1),3),"")</f>
        <v/>
      </c>
      <c r="H203" s="12"/>
      <c r="I203" s="231"/>
      <c r="J203" s="226"/>
      <c r="K203" s="234"/>
      <c r="L203" s="236"/>
      <c r="M203" s="210"/>
      <c r="N203" s="210" t="str">
        <f t="shared" ref="N203" si="315">IF(L198="","",IF(L198="X","X",IF($E$2&lt;L198,"X
未達首次列計年度
Not reaching the initial calculation year",IF($E$2&gt;M198,"X
已過審核範圍 
Out of the audit scope","V"))))</f>
        <v/>
      </c>
      <c r="O203" s="212"/>
      <c r="P203" s="214"/>
      <c r="Q203" s="217"/>
    </row>
    <row r="204" spans="2:17" ht="24.75" customHeight="1">
      <c r="B204" s="218" t="str">
        <f t="shared" ref="B204" si="316">IF(E204&lt;&gt;"",B198+1,"")</f>
        <v/>
      </c>
      <c r="C204" s="221" t="str">
        <f t="shared" ref="C204" si="317">IF(D204&lt;&gt;"",IF(D204&lt;$E$2,"舊","當"),"")</f>
        <v/>
      </c>
      <c r="D204" s="224"/>
      <c r="E204" s="224"/>
      <c r="F204" s="227" t="str">
        <f>_xlfn.IFNA(VLOOKUP(E204,對照用!$B:$C,2,0)," ")</f>
        <v xml:space="preserve"> </v>
      </c>
      <c r="G204" s="44" t="str" cm="1">
        <f t="array" ref="G204">IFERROR(INDEX(對照用!$B$1:$D$103,SMALL(IF(對照用!$B$1:$B$103=E204,ROW(對照用!$B$1:$B$103),"X"),MOD(ROW(),6)+1),3),"")</f>
        <v/>
      </c>
      <c r="H204" s="10"/>
      <c r="I204" s="229"/>
      <c r="J204" s="224"/>
      <c r="K204" s="232"/>
      <c r="L204" s="235"/>
      <c r="M204" s="209" t="str">
        <f t="shared" ref="M204" si="318">IF(L204="X","X",IF(L204&lt;&gt;0,L204+9,""))</f>
        <v/>
      </c>
      <c r="N204" s="209" t="str">
        <f t="shared" ref="N204" si="319">IF(L204="","",IF(L204="X","X",IF($E$2&lt;L204,"X
未達首次列計年度
Not reaching the initial calculation year",IF($E$2&gt;M204,"X
已過審核範圍 
Out of the audit scope","V"))))</f>
        <v/>
      </c>
      <c r="O204" s="211"/>
      <c r="P204" s="213" t="str">
        <f t="shared" ref="P204" si="320">IF(N204="X
未達首次列計年度
Not reaching the initial calculation year",0,IF(N204="X
已過審核範圍 
Out of the audit scope",0,IF(N204="X",0,IF(N204="","",IF(O204&lt;&gt;"",O204,I204)))))</f>
        <v/>
      </c>
      <c r="Q204" s="215"/>
    </row>
    <row r="205" spans="2:17" ht="24.75" customHeight="1">
      <c r="B205" s="219" t="str">
        <f t="shared" si="4"/>
        <v/>
      </c>
      <c r="C205" s="222"/>
      <c r="D205" s="225"/>
      <c r="E205" s="225"/>
      <c r="F205" s="132"/>
      <c r="G205" s="45" t="str" cm="1">
        <f t="array" ref="G205">IFERROR(INDEX(對照用!$B$1:$D$103,SMALL(IF(對照用!$B$1:$B$103=E204,ROW(對照用!$B$1:$B$103),"X"),MOD(ROW(),6)+1),3),"")</f>
        <v/>
      </c>
      <c r="H205" s="11"/>
      <c r="I205" s="230"/>
      <c r="J205" s="225"/>
      <c r="K205" s="233"/>
      <c r="L205" s="163"/>
      <c r="M205" s="146"/>
      <c r="N205" s="146" t="str">
        <f t="shared" ref="N205" si="321">IF(L204="","",IF(L204="X","X",IF($E$2&lt;L204,"X
未達首次列計年度
Not reaching the initial calculation year",IF($E$2&gt;M204,"X
已過審核範圍 
Out of the audit scope","V"))))</f>
        <v/>
      </c>
      <c r="O205" s="149"/>
      <c r="P205" s="112"/>
      <c r="Q205" s="216"/>
    </row>
    <row r="206" spans="2:17" ht="24.75" customHeight="1">
      <c r="B206" s="219" t="str">
        <f t="shared" si="4"/>
        <v/>
      </c>
      <c r="C206" s="222"/>
      <c r="D206" s="225"/>
      <c r="E206" s="225"/>
      <c r="F206" s="132"/>
      <c r="G206" s="45" t="str" cm="1">
        <f t="array" ref="G206">IFERROR(INDEX(對照用!$B$1:$D$103,SMALL(IF(對照用!$B$1:$B$103=E204,ROW(對照用!$B$1:$B$103),"X"),MOD(ROW(),6)+1),3),"")</f>
        <v/>
      </c>
      <c r="H206" s="11"/>
      <c r="I206" s="230"/>
      <c r="J206" s="225"/>
      <c r="K206" s="233"/>
      <c r="L206" s="163"/>
      <c r="M206" s="146"/>
      <c r="N206" s="146" t="str">
        <f t="shared" ref="N206" si="322">IF(L204="","",IF(L204="X","X",IF($E$2&lt;L204,"X
未達首次列計年度
Not reaching the initial calculation year",IF($E$2&gt;M204,"X
已過審核範圍 
Out of the audit scope","V"))))</f>
        <v/>
      </c>
      <c r="O206" s="149"/>
      <c r="P206" s="112"/>
      <c r="Q206" s="216"/>
    </row>
    <row r="207" spans="2:17" ht="24.75" customHeight="1">
      <c r="B207" s="219" t="str">
        <f t="shared" si="4"/>
        <v/>
      </c>
      <c r="C207" s="222"/>
      <c r="D207" s="225"/>
      <c r="E207" s="225"/>
      <c r="F207" s="132"/>
      <c r="G207" s="45" t="str" cm="1">
        <f t="array" ref="G207">IFERROR(INDEX(對照用!$B$1:$D$103,SMALL(IF(對照用!$B$1:$B$103=E204,ROW(對照用!$B$1:$B$103),"X"),MOD(ROW(),6)+1),3),"")</f>
        <v/>
      </c>
      <c r="H207" s="11"/>
      <c r="I207" s="230"/>
      <c r="J207" s="225"/>
      <c r="K207" s="233"/>
      <c r="L207" s="163"/>
      <c r="M207" s="146"/>
      <c r="N207" s="146" t="str">
        <f t="shared" ref="N207" si="323">IF(L204="","",IF(L204="X","X",IF($E$2&lt;L204,"X
未達首次列計年度
Not reaching the initial calculation year",IF($E$2&gt;M204,"X
已過審核範圍 
Out of the audit scope","V"))))</f>
        <v/>
      </c>
      <c r="O207" s="149"/>
      <c r="P207" s="112"/>
      <c r="Q207" s="216"/>
    </row>
    <row r="208" spans="2:17" ht="24.75" customHeight="1">
      <c r="B208" s="219" t="str">
        <f t="shared" si="4"/>
        <v/>
      </c>
      <c r="C208" s="222"/>
      <c r="D208" s="225"/>
      <c r="E208" s="225"/>
      <c r="F208" s="132"/>
      <c r="G208" s="45" t="str" cm="1">
        <f t="array" ref="G208">IFERROR(INDEX(對照用!$B$1:$D$103,SMALL(IF(對照用!$B$1:$B$103=E204,ROW(對照用!$B$1:$B$103),"X"),MOD(ROW(),6)+1),3),"")</f>
        <v/>
      </c>
      <c r="H208" s="11"/>
      <c r="I208" s="230"/>
      <c r="J208" s="225"/>
      <c r="K208" s="233"/>
      <c r="L208" s="163"/>
      <c r="M208" s="146"/>
      <c r="N208" s="146" t="str">
        <f t="shared" ref="N208" si="324">IF(L204="","",IF(L204="X","X",IF($E$2&lt;L204,"X
未達首次列計年度
Not reaching the initial calculation year",IF($E$2&gt;M204,"X
已過審核範圍 
Out of the audit scope","V"))))</f>
        <v/>
      </c>
      <c r="O208" s="149"/>
      <c r="P208" s="112"/>
      <c r="Q208" s="216"/>
    </row>
    <row r="209" spans="2:17" ht="24.75" customHeight="1" thickBot="1">
      <c r="B209" s="220" t="str">
        <f t="shared" si="4"/>
        <v/>
      </c>
      <c r="C209" s="223"/>
      <c r="D209" s="226"/>
      <c r="E209" s="226"/>
      <c r="F209" s="228"/>
      <c r="G209" s="46" t="str" cm="1">
        <f t="array" ref="G209">IFERROR(INDEX(對照用!$B$1:$D$103,SMALL(IF(對照用!$B$1:$B$103=E204,ROW(對照用!$B$1:$B$103),"X"),MOD(ROW(),6)+1),3),"")</f>
        <v/>
      </c>
      <c r="H209" s="12"/>
      <c r="I209" s="231"/>
      <c r="J209" s="226"/>
      <c r="K209" s="234"/>
      <c r="L209" s="236"/>
      <c r="M209" s="210"/>
      <c r="N209" s="210" t="str">
        <f t="shared" ref="N209" si="325">IF(L204="","",IF(L204="X","X",IF($E$2&lt;L204,"X
未達首次列計年度
Not reaching the initial calculation year",IF($E$2&gt;M204,"X
已過審核範圍 
Out of the audit scope","V"))))</f>
        <v/>
      </c>
      <c r="O209" s="212"/>
      <c r="P209" s="214"/>
      <c r="Q209" s="217"/>
    </row>
    <row r="210" spans="2:17" ht="24.75" customHeight="1">
      <c r="B210" s="218" t="str">
        <f t="shared" ref="B210" si="326">IF(E210&lt;&gt;"",B204+1,"")</f>
        <v/>
      </c>
      <c r="C210" s="221" t="str">
        <f t="shared" ref="C210" si="327">IF(D210&lt;&gt;"",IF(D210&lt;$E$2,"舊","當"),"")</f>
        <v/>
      </c>
      <c r="D210" s="224"/>
      <c r="E210" s="224"/>
      <c r="F210" s="227" t="str">
        <f>_xlfn.IFNA(VLOOKUP(E210,對照用!$B:$C,2,0)," ")</f>
        <v xml:space="preserve"> </v>
      </c>
      <c r="G210" s="44" t="str" cm="1">
        <f t="array" ref="G210">IFERROR(INDEX(對照用!$B$1:$D$103,SMALL(IF(對照用!$B$1:$B$103=E210,ROW(對照用!$B$1:$B$103),"X"),MOD(ROW(),6)+1),3),"")</f>
        <v/>
      </c>
      <c r="H210" s="10"/>
      <c r="I210" s="229"/>
      <c r="J210" s="224"/>
      <c r="K210" s="232"/>
      <c r="L210" s="235"/>
      <c r="M210" s="209" t="str">
        <f t="shared" ref="M210" si="328">IF(L210="X","X",IF(L210&lt;&gt;0,L210+9,""))</f>
        <v/>
      </c>
      <c r="N210" s="209" t="str">
        <f t="shared" ref="N210" si="329">IF(L210="","",IF(L210="X","X",IF($E$2&lt;L210,"X
未達首次列計年度
Not reaching the initial calculation year",IF($E$2&gt;M210,"X
已過審核範圍 
Out of the audit scope","V"))))</f>
        <v/>
      </c>
      <c r="O210" s="211"/>
      <c r="P210" s="213" t="str">
        <f t="shared" ref="P210" si="330">IF(N210="X
未達首次列計年度
Not reaching the initial calculation year",0,IF(N210="X
已過審核範圍 
Out of the audit scope",0,IF(N210="X",0,IF(N210="","",IF(O210&lt;&gt;"",O210,I210)))))</f>
        <v/>
      </c>
      <c r="Q210" s="215"/>
    </row>
    <row r="211" spans="2:17" ht="24.75" customHeight="1">
      <c r="B211" s="219" t="str">
        <f t="shared" si="4"/>
        <v/>
      </c>
      <c r="C211" s="222"/>
      <c r="D211" s="225"/>
      <c r="E211" s="225"/>
      <c r="F211" s="132"/>
      <c r="G211" s="45" t="str" cm="1">
        <f t="array" ref="G211">IFERROR(INDEX(對照用!$B$1:$D$103,SMALL(IF(對照用!$B$1:$B$103=E210,ROW(對照用!$B$1:$B$103),"X"),MOD(ROW(),6)+1),3),"")</f>
        <v/>
      </c>
      <c r="H211" s="11"/>
      <c r="I211" s="230"/>
      <c r="J211" s="225"/>
      <c r="K211" s="233"/>
      <c r="L211" s="163"/>
      <c r="M211" s="146"/>
      <c r="N211" s="146" t="str">
        <f t="shared" ref="N211" si="331">IF(L210="","",IF(L210="X","X",IF($E$2&lt;L210,"X
未達首次列計年度
Not reaching the initial calculation year",IF($E$2&gt;M210,"X
已過審核範圍 
Out of the audit scope","V"))))</f>
        <v/>
      </c>
      <c r="O211" s="149"/>
      <c r="P211" s="112"/>
      <c r="Q211" s="216"/>
    </row>
    <row r="212" spans="2:17" ht="24.75" customHeight="1">
      <c r="B212" s="219" t="str">
        <f t="shared" si="4"/>
        <v/>
      </c>
      <c r="C212" s="222"/>
      <c r="D212" s="225"/>
      <c r="E212" s="225"/>
      <c r="F212" s="132"/>
      <c r="G212" s="45" t="str" cm="1">
        <f t="array" ref="G212">IFERROR(INDEX(對照用!$B$1:$D$103,SMALL(IF(對照用!$B$1:$B$103=E210,ROW(對照用!$B$1:$B$103),"X"),MOD(ROW(),6)+1),3),"")</f>
        <v/>
      </c>
      <c r="H212" s="11"/>
      <c r="I212" s="230"/>
      <c r="J212" s="225"/>
      <c r="K212" s="233"/>
      <c r="L212" s="163"/>
      <c r="M212" s="146"/>
      <c r="N212" s="146" t="str">
        <f t="shared" ref="N212" si="332">IF(L210="","",IF(L210="X","X",IF($E$2&lt;L210,"X
未達首次列計年度
Not reaching the initial calculation year",IF($E$2&gt;M210,"X
已過審核範圍 
Out of the audit scope","V"))))</f>
        <v/>
      </c>
      <c r="O212" s="149"/>
      <c r="P212" s="112"/>
      <c r="Q212" s="216"/>
    </row>
    <row r="213" spans="2:17" ht="24.75" customHeight="1">
      <c r="B213" s="219" t="str">
        <f t="shared" si="4"/>
        <v/>
      </c>
      <c r="C213" s="222"/>
      <c r="D213" s="225"/>
      <c r="E213" s="225"/>
      <c r="F213" s="132"/>
      <c r="G213" s="45" t="str" cm="1">
        <f t="array" ref="G213">IFERROR(INDEX(對照用!$B$1:$D$103,SMALL(IF(對照用!$B$1:$B$103=E210,ROW(對照用!$B$1:$B$103),"X"),MOD(ROW(),6)+1),3),"")</f>
        <v/>
      </c>
      <c r="H213" s="11"/>
      <c r="I213" s="230"/>
      <c r="J213" s="225"/>
      <c r="K213" s="233"/>
      <c r="L213" s="163"/>
      <c r="M213" s="146"/>
      <c r="N213" s="146" t="str">
        <f t="shared" ref="N213" si="333">IF(L210="","",IF(L210="X","X",IF($E$2&lt;L210,"X
未達首次列計年度
Not reaching the initial calculation year",IF($E$2&gt;M210,"X
已過審核範圍 
Out of the audit scope","V"))))</f>
        <v/>
      </c>
      <c r="O213" s="149"/>
      <c r="P213" s="112"/>
      <c r="Q213" s="216"/>
    </row>
    <row r="214" spans="2:17" ht="24.75" customHeight="1">
      <c r="B214" s="219" t="str">
        <f t="shared" si="4"/>
        <v/>
      </c>
      <c r="C214" s="222"/>
      <c r="D214" s="225"/>
      <c r="E214" s="225"/>
      <c r="F214" s="132"/>
      <c r="G214" s="45" t="str" cm="1">
        <f t="array" ref="G214">IFERROR(INDEX(對照用!$B$1:$D$103,SMALL(IF(對照用!$B$1:$B$103=E210,ROW(對照用!$B$1:$B$103),"X"),MOD(ROW(),6)+1),3),"")</f>
        <v/>
      </c>
      <c r="H214" s="11"/>
      <c r="I214" s="230"/>
      <c r="J214" s="225"/>
      <c r="K214" s="233"/>
      <c r="L214" s="163"/>
      <c r="M214" s="146"/>
      <c r="N214" s="146" t="str">
        <f t="shared" ref="N214" si="334">IF(L210="","",IF(L210="X","X",IF($E$2&lt;L210,"X
未達首次列計年度
Not reaching the initial calculation year",IF($E$2&gt;M210,"X
已過審核範圍 
Out of the audit scope","V"))))</f>
        <v/>
      </c>
      <c r="O214" s="149"/>
      <c r="P214" s="112"/>
      <c r="Q214" s="216"/>
    </row>
    <row r="215" spans="2:17" ht="24.75" customHeight="1" thickBot="1">
      <c r="B215" s="220" t="str">
        <f t="shared" si="4"/>
        <v/>
      </c>
      <c r="C215" s="223"/>
      <c r="D215" s="226"/>
      <c r="E215" s="226"/>
      <c r="F215" s="228"/>
      <c r="G215" s="46" t="str" cm="1">
        <f t="array" ref="G215">IFERROR(INDEX(對照用!$B$1:$D$103,SMALL(IF(對照用!$B$1:$B$103=E210,ROW(對照用!$B$1:$B$103),"X"),MOD(ROW(),6)+1),3),"")</f>
        <v/>
      </c>
      <c r="H215" s="12"/>
      <c r="I215" s="231"/>
      <c r="J215" s="226"/>
      <c r="K215" s="234"/>
      <c r="L215" s="236"/>
      <c r="M215" s="210"/>
      <c r="N215" s="210" t="str">
        <f t="shared" ref="N215" si="335">IF(L210="","",IF(L210="X","X",IF($E$2&lt;L210,"X
未達首次列計年度
Not reaching the initial calculation year",IF($E$2&gt;M210,"X
已過審核範圍 
Out of the audit scope","V"))))</f>
        <v/>
      </c>
      <c r="O215" s="212"/>
      <c r="P215" s="214"/>
      <c r="Q215" s="217"/>
    </row>
    <row r="216" spans="2:17" ht="24.75" customHeight="1">
      <c r="B216" s="218" t="str">
        <f t="shared" ref="B216" si="336">IF(E216&lt;&gt;"",B210+1,"")</f>
        <v/>
      </c>
      <c r="C216" s="221" t="str">
        <f t="shared" ref="C216" si="337">IF(D216&lt;&gt;"",IF(D216&lt;$E$2,"舊","當"),"")</f>
        <v/>
      </c>
      <c r="D216" s="224"/>
      <c r="E216" s="224"/>
      <c r="F216" s="227" t="str">
        <f>_xlfn.IFNA(VLOOKUP(E216,對照用!$B:$C,2,0)," ")</f>
        <v xml:space="preserve"> </v>
      </c>
      <c r="G216" s="44" t="str" cm="1">
        <f t="array" ref="G216">IFERROR(INDEX(對照用!$B$1:$D$103,SMALL(IF(對照用!$B$1:$B$103=E216,ROW(對照用!$B$1:$B$103),"X"),MOD(ROW(),6)+1),3),"")</f>
        <v/>
      </c>
      <c r="H216" s="10"/>
      <c r="I216" s="229"/>
      <c r="J216" s="224"/>
      <c r="K216" s="232"/>
      <c r="L216" s="235"/>
      <c r="M216" s="209" t="str">
        <f t="shared" ref="M216" si="338">IF(L216="X","X",IF(L216&lt;&gt;0,L216+9,""))</f>
        <v/>
      </c>
      <c r="N216" s="209" t="str">
        <f t="shared" ref="N216" si="339">IF(L216="","",IF(L216="X","X",IF($E$2&lt;L216,"X
未達首次列計年度
Not reaching the initial calculation year",IF($E$2&gt;M216,"X
已過審核範圍 
Out of the audit scope","V"))))</f>
        <v/>
      </c>
      <c r="O216" s="211"/>
      <c r="P216" s="213" t="str">
        <f t="shared" ref="P216" si="340">IF(N216="X
未達首次列計年度
Not reaching the initial calculation year",0,IF(N216="X
已過審核範圍 
Out of the audit scope",0,IF(N216="X",0,IF(N216="","",IF(O216&lt;&gt;"",O216,I216)))))</f>
        <v/>
      </c>
      <c r="Q216" s="215"/>
    </row>
    <row r="217" spans="2:17" ht="24.75" customHeight="1">
      <c r="B217" s="219" t="str">
        <f t="shared" si="4"/>
        <v/>
      </c>
      <c r="C217" s="222"/>
      <c r="D217" s="225"/>
      <c r="E217" s="225"/>
      <c r="F217" s="132"/>
      <c r="G217" s="45" t="str" cm="1">
        <f t="array" ref="G217">IFERROR(INDEX(對照用!$B$1:$D$103,SMALL(IF(對照用!$B$1:$B$103=E216,ROW(對照用!$B$1:$B$103),"X"),MOD(ROW(),6)+1),3),"")</f>
        <v/>
      </c>
      <c r="H217" s="11"/>
      <c r="I217" s="230"/>
      <c r="J217" s="225"/>
      <c r="K217" s="233"/>
      <c r="L217" s="163"/>
      <c r="M217" s="146"/>
      <c r="N217" s="146" t="str">
        <f t="shared" ref="N217" si="341">IF(L216="","",IF(L216="X","X",IF($E$2&lt;L216,"X
未達首次列計年度
Not reaching the initial calculation year",IF($E$2&gt;M216,"X
已過審核範圍 
Out of the audit scope","V"))))</f>
        <v/>
      </c>
      <c r="O217" s="149"/>
      <c r="P217" s="112"/>
      <c r="Q217" s="216"/>
    </row>
    <row r="218" spans="2:17" ht="24.75" customHeight="1">
      <c r="B218" s="219" t="str">
        <f t="shared" si="4"/>
        <v/>
      </c>
      <c r="C218" s="222"/>
      <c r="D218" s="225"/>
      <c r="E218" s="225"/>
      <c r="F218" s="132"/>
      <c r="G218" s="45" t="str" cm="1">
        <f t="array" ref="G218">IFERROR(INDEX(對照用!$B$1:$D$103,SMALL(IF(對照用!$B$1:$B$103=E216,ROW(對照用!$B$1:$B$103),"X"),MOD(ROW(),6)+1),3),"")</f>
        <v/>
      </c>
      <c r="H218" s="11"/>
      <c r="I218" s="230"/>
      <c r="J218" s="225"/>
      <c r="K218" s="233"/>
      <c r="L218" s="163"/>
      <c r="M218" s="146"/>
      <c r="N218" s="146" t="str">
        <f t="shared" ref="N218" si="342">IF(L216="","",IF(L216="X","X",IF($E$2&lt;L216,"X
未達首次列計年度
Not reaching the initial calculation year",IF($E$2&gt;M216,"X
已過審核範圍 
Out of the audit scope","V"))))</f>
        <v/>
      </c>
      <c r="O218" s="149"/>
      <c r="P218" s="112"/>
      <c r="Q218" s="216"/>
    </row>
    <row r="219" spans="2:17" ht="24.75" customHeight="1">
      <c r="B219" s="219" t="str">
        <f t="shared" si="4"/>
        <v/>
      </c>
      <c r="C219" s="222"/>
      <c r="D219" s="225"/>
      <c r="E219" s="225"/>
      <c r="F219" s="132"/>
      <c r="G219" s="45" t="str" cm="1">
        <f t="array" ref="G219">IFERROR(INDEX(對照用!$B$1:$D$103,SMALL(IF(對照用!$B$1:$B$103=E216,ROW(對照用!$B$1:$B$103),"X"),MOD(ROW(),6)+1),3),"")</f>
        <v/>
      </c>
      <c r="H219" s="11"/>
      <c r="I219" s="230"/>
      <c r="J219" s="225"/>
      <c r="K219" s="233"/>
      <c r="L219" s="163"/>
      <c r="M219" s="146"/>
      <c r="N219" s="146" t="str">
        <f t="shared" ref="N219" si="343">IF(L216="","",IF(L216="X","X",IF($E$2&lt;L216,"X
未達首次列計年度
Not reaching the initial calculation year",IF($E$2&gt;M216,"X
已過審核範圍 
Out of the audit scope","V"))))</f>
        <v/>
      </c>
      <c r="O219" s="149"/>
      <c r="P219" s="112"/>
      <c r="Q219" s="216"/>
    </row>
    <row r="220" spans="2:17" ht="24.75" customHeight="1">
      <c r="B220" s="219" t="str">
        <f t="shared" si="4"/>
        <v/>
      </c>
      <c r="C220" s="222"/>
      <c r="D220" s="225"/>
      <c r="E220" s="225"/>
      <c r="F220" s="132"/>
      <c r="G220" s="45" t="str" cm="1">
        <f t="array" ref="G220">IFERROR(INDEX(對照用!$B$1:$D$103,SMALL(IF(對照用!$B$1:$B$103=E216,ROW(對照用!$B$1:$B$103),"X"),MOD(ROW(),6)+1),3),"")</f>
        <v/>
      </c>
      <c r="H220" s="11"/>
      <c r="I220" s="230"/>
      <c r="J220" s="225"/>
      <c r="K220" s="233"/>
      <c r="L220" s="163"/>
      <c r="M220" s="146"/>
      <c r="N220" s="146" t="str">
        <f t="shared" ref="N220" si="344">IF(L216="","",IF(L216="X","X",IF($E$2&lt;L216,"X
未達首次列計年度
Not reaching the initial calculation year",IF($E$2&gt;M216,"X
已過審核範圍 
Out of the audit scope","V"))))</f>
        <v/>
      </c>
      <c r="O220" s="149"/>
      <c r="P220" s="112"/>
      <c r="Q220" s="216"/>
    </row>
    <row r="221" spans="2:17" ht="24.75" customHeight="1" thickBot="1">
      <c r="B221" s="220" t="str">
        <f t="shared" si="4"/>
        <v/>
      </c>
      <c r="C221" s="223"/>
      <c r="D221" s="226"/>
      <c r="E221" s="226"/>
      <c r="F221" s="228"/>
      <c r="G221" s="46" t="str" cm="1">
        <f t="array" ref="G221">IFERROR(INDEX(對照用!$B$1:$D$103,SMALL(IF(對照用!$B$1:$B$103=E216,ROW(對照用!$B$1:$B$103),"X"),MOD(ROW(),6)+1),3),"")</f>
        <v/>
      </c>
      <c r="H221" s="12"/>
      <c r="I221" s="231"/>
      <c r="J221" s="226"/>
      <c r="K221" s="234"/>
      <c r="L221" s="236"/>
      <c r="M221" s="210"/>
      <c r="N221" s="210" t="str">
        <f t="shared" ref="N221" si="345">IF(L216="","",IF(L216="X","X",IF($E$2&lt;L216,"X
未達首次列計年度
Not reaching the initial calculation year",IF($E$2&gt;M216,"X
已過審核範圍 
Out of the audit scope","V"))))</f>
        <v/>
      </c>
      <c r="O221" s="212"/>
      <c r="P221" s="214"/>
      <c r="Q221" s="217"/>
    </row>
    <row r="222" spans="2:17" ht="24.75" customHeight="1">
      <c r="B222" s="218" t="str">
        <f t="shared" ref="B222" si="346">IF(E222&lt;&gt;"",B216+1,"")</f>
        <v/>
      </c>
      <c r="C222" s="221" t="str">
        <f t="shared" ref="C222" si="347">IF(D222&lt;&gt;"",IF(D222&lt;$E$2,"舊","當"),"")</f>
        <v/>
      </c>
      <c r="D222" s="224"/>
      <c r="E222" s="224"/>
      <c r="F222" s="227" t="str">
        <f>_xlfn.IFNA(VLOOKUP(E222,對照用!$B:$C,2,0)," ")</f>
        <v xml:space="preserve"> </v>
      </c>
      <c r="G222" s="44" t="str" cm="1">
        <f t="array" ref="G222">IFERROR(INDEX(對照用!$B$1:$D$103,SMALL(IF(對照用!$B$1:$B$103=E222,ROW(對照用!$B$1:$B$103),"X"),MOD(ROW(),6)+1),3),"")</f>
        <v/>
      </c>
      <c r="H222" s="10"/>
      <c r="I222" s="229"/>
      <c r="J222" s="224"/>
      <c r="K222" s="232"/>
      <c r="L222" s="235"/>
      <c r="M222" s="209" t="str">
        <f t="shared" ref="M222" si="348">IF(L222="X","X",IF(L222&lt;&gt;0,L222+9,""))</f>
        <v/>
      </c>
      <c r="N222" s="209" t="str">
        <f t="shared" ref="N222" si="349">IF(L222="","",IF(L222="X","X",IF($E$2&lt;L222,"X
未達首次列計年度
Not reaching the initial calculation year",IF($E$2&gt;M222,"X
已過審核範圍 
Out of the audit scope","V"))))</f>
        <v/>
      </c>
      <c r="O222" s="211"/>
      <c r="P222" s="213" t="str">
        <f t="shared" ref="P222" si="350">IF(N222="X
未達首次列計年度
Not reaching the initial calculation year",0,IF(N222="X
已過審核範圍 
Out of the audit scope",0,IF(N222="X",0,IF(N222="","",IF(O222&lt;&gt;"",O222,I222)))))</f>
        <v/>
      </c>
      <c r="Q222" s="215"/>
    </row>
    <row r="223" spans="2:17" ht="24.75" customHeight="1">
      <c r="B223" s="219" t="str">
        <f t="shared" si="4"/>
        <v/>
      </c>
      <c r="C223" s="222"/>
      <c r="D223" s="225"/>
      <c r="E223" s="225"/>
      <c r="F223" s="132"/>
      <c r="G223" s="45" t="str" cm="1">
        <f t="array" ref="G223">IFERROR(INDEX(對照用!$B$1:$D$103,SMALL(IF(對照用!$B$1:$B$103=E222,ROW(對照用!$B$1:$B$103),"X"),MOD(ROW(),6)+1),3),"")</f>
        <v/>
      </c>
      <c r="H223" s="11"/>
      <c r="I223" s="230"/>
      <c r="J223" s="225"/>
      <c r="K223" s="233"/>
      <c r="L223" s="163"/>
      <c r="M223" s="146"/>
      <c r="N223" s="146" t="str">
        <f t="shared" ref="N223" si="351">IF(L222="","",IF(L222="X","X",IF($E$2&lt;L222,"X
未達首次列計年度
Not reaching the initial calculation year",IF($E$2&gt;M222,"X
已過審核範圍 
Out of the audit scope","V"))))</f>
        <v/>
      </c>
      <c r="O223" s="149"/>
      <c r="P223" s="112"/>
      <c r="Q223" s="216"/>
    </row>
    <row r="224" spans="2:17" ht="24.75" customHeight="1">
      <c r="B224" s="219" t="str">
        <f t="shared" si="4"/>
        <v/>
      </c>
      <c r="C224" s="222"/>
      <c r="D224" s="225"/>
      <c r="E224" s="225"/>
      <c r="F224" s="132"/>
      <c r="G224" s="45" t="str" cm="1">
        <f t="array" ref="G224">IFERROR(INDEX(對照用!$B$1:$D$103,SMALL(IF(對照用!$B$1:$B$103=E222,ROW(對照用!$B$1:$B$103),"X"),MOD(ROW(),6)+1),3),"")</f>
        <v/>
      </c>
      <c r="H224" s="11"/>
      <c r="I224" s="230"/>
      <c r="J224" s="225"/>
      <c r="K224" s="233"/>
      <c r="L224" s="163"/>
      <c r="M224" s="146"/>
      <c r="N224" s="146" t="str">
        <f t="shared" ref="N224" si="352">IF(L222="","",IF(L222="X","X",IF($E$2&lt;L222,"X
未達首次列計年度
Not reaching the initial calculation year",IF($E$2&gt;M222,"X
已過審核範圍 
Out of the audit scope","V"))))</f>
        <v/>
      </c>
      <c r="O224" s="149"/>
      <c r="P224" s="112"/>
      <c r="Q224" s="216"/>
    </row>
    <row r="225" spans="2:17" ht="24.75" customHeight="1">
      <c r="B225" s="219" t="str">
        <f t="shared" si="4"/>
        <v/>
      </c>
      <c r="C225" s="222"/>
      <c r="D225" s="225"/>
      <c r="E225" s="225"/>
      <c r="F225" s="132"/>
      <c r="G225" s="45" t="str" cm="1">
        <f t="array" ref="G225">IFERROR(INDEX(對照用!$B$1:$D$103,SMALL(IF(對照用!$B$1:$B$103=E222,ROW(對照用!$B$1:$B$103),"X"),MOD(ROW(),6)+1),3),"")</f>
        <v/>
      </c>
      <c r="H225" s="11"/>
      <c r="I225" s="230"/>
      <c r="J225" s="225"/>
      <c r="K225" s="233"/>
      <c r="L225" s="163"/>
      <c r="M225" s="146"/>
      <c r="N225" s="146" t="str">
        <f t="shared" ref="N225" si="353">IF(L222="","",IF(L222="X","X",IF($E$2&lt;L222,"X
未達首次列計年度
Not reaching the initial calculation year",IF($E$2&gt;M222,"X
已過審核範圍 
Out of the audit scope","V"))))</f>
        <v/>
      </c>
      <c r="O225" s="149"/>
      <c r="P225" s="112"/>
      <c r="Q225" s="216"/>
    </row>
    <row r="226" spans="2:17" ht="24.75" customHeight="1">
      <c r="B226" s="219" t="str">
        <f t="shared" si="4"/>
        <v/>
      </c>
      <c r="C226" s="222"/>
      <c r="D226" s="225"/>
      <c r="E226" s="225"/>
      <c r="F226" s="132"/>
      <c r="G226" s="45" t="str" cm="1">
        <f t="array" ref="G226">IFERROR(INDEX(對照用!$B$1:$D$103,SMALL(IF(對照用!$B$1:$B$103=E222,ROW(對照用!$B$1:$B$103),"X"),MOD(ROW(),6)+1),3),"")</f>
        <v/>
      </c>
      <c r="H226" s="11"/>
      <c r="I226" s="230"/>
      <c r="J226" s="225"/>
      <c r="K226" s="233"/>
      <c r="L226" s="163"/>
      <c r="M226" s="146"/>
      <c r="N226" s="146" t="str">
        <f t="shared" ref="N226" si="354">IF(L222="","",IF(L222="X","X",IF($E$2&lt;L222,"X
未達首次列計年度
Not reaching the initial calculation year",IF($E$2&gt;M222,"X
已過審核範圍 
Out of the audit scope","V"))))</f>
        <v/>
      </c>
      <c r="O226" s="149"/>
      <c r="P226" s="112"/>
      <c r="Q226" s="216"/>
    </row>
    <row r="227" spans="2:17" ht="24.75" customHeight="1" thickBot="1">
      <c r="B227" s="220" t="str">
        <f t="shared" si="4"/>
        <v/>
      </c>
      <c r="C227" s="223"/>
      <c r="D227" s="226"/>
      <c r="E227" s="226"/>
      <c r="F227" s="228"/>
      <c r="G227" s="46" t="str" cm="1">
        <f t="array" ref="G227">IFERROR(INDEX(對照用!$B$1:$D$103,SMALL(IF(對照用!$B$1:$B$103=E222,ROW(對照用!$B$1:$B$103),"X"),MOD(ROW(),6)+1),3),"")</f>
        <v/>
      </c>
      <c r="H227" s="12"/>
      <c r="I227" s="231"/>
      <c r="J227" s="226"/>
      <c r="K227" s="234"/>
      <c r="L227" s="236"/>
      <c r="M227" s="210"/>
      <c r="N227" s="210" t="str">
        <f t="shared" ref="N227" si="355">IF(L222="","",IF(L222="X","X",IF($E$2&lt;L222,"X
未達首次列計年度
Not reaching the initial calculation year",IF($E$2&gt;M222,"X
已過審核範圍 
Out of the audit scope","V"))))</f>
        <v/>
      </c>
      <c r="O227" s="212"/>
      <c r="P227" s="214"/>
      <c r="Q227" s="217"/>
    </row>
    <row r="228" spans="2:17" ht="24.75" customHeight="1">
      <c r="B228" s="218" t="str">
        <f t="shared" ref="B228" si="356">IF(E228&lt;&gt;"",B222+1,"")</f>
        <v/>
      </c>
      <c r="C228" s="221" t="str">
        <f t="shared" ref="C228" si="357">IF(D228&lt;&gt;"",IF(D228&lt;$E$2,"舊","當"),"")</f>
        <v/>
      </c>
      <c r="D228" s="224"/>
      <c r="E228" s="224"/>
      <c r="F228" s="227" t="str">
        <f>_xlfn.IFNA(VLOOKUP(E228,對照用!$B:$C,2,0)," ")</f>
        <v xml:space="preserve"> </v>
      </c>
      <c r="G228" s="44" t="str" cm="1">
        <f t="array" ref="G228">IFERROR(INDEX(對照用!$B$1:$D$103,SMALL(IF(對照用!$B$1:$B$103=E228,ROW(對照用!$B$1:$B$103),"X"),MOD(ROW(),6)+1),3),"")</f>
        <v/>
      </c>
      <c r="H228" s="10"/>
      <c r="I228" s="229"/>
      <c r="J228" s="224"/>
      <c r="K228" s="232"/>
      <c r="L228" s="235"/>
      <c r="M228" s="209" t="str">
        <f t="shared" ref="M228" si="358">IF(L228="X","X",IF(L228&lt;&gt;0,L228+9,""))</f>
        <v/>
      </c>
      <c r="N228" s="209" t="str">
        <f t="shared" ref="N228" si="359">IF(L228="","",IF(L228="X","X",IF($E$2&lt;L228,"X
未達首次列計年度
Not reaching the initial calculation year",IF($E$2&gt;M228,"X
已過審核範圍 
Out of the audit scope","V"))))</f>
        <v/>
      </c>
      <c r="O228" s="211"/>
      <c r="P228" s="213" t="str">
        <f t="shared" ref="P228" si="360">IF(N228="X
未達首次列計年度
Not reaching the initial calculation year",0,IF(N228="X
已過審核範圍 
Out of the audit scope",0,IF(N228="X",0,IF(N228="","",IF(O228&lt;&gt;"",O228,I228)))))</f>
        <v/>
      </c>
      <c r="Q228" s="215"/>
    </row>
    <row r="229" spans="2:17" ht="24.75" customHeight="1">
      <c r="B229" s="219" t="str">
        <f t="shared" si="4"/>
        <v/>
      </c>
      <c r="C229" s="222"/>
      <c r="D229" s="225"/>
      <c r="E229" s="225"/>
      <c r="F229" s="132"/>
      <c r="G229" s="45" t="str" cm="1">
        <f t="array" ref="G229">IFERROR(INDEX(對照用!$B$1:$D$103,SMALL(IF(對照用!$B$1:$B$103=E228,ROW(對照用!$B$1:$B$103),"X"),MOD(ROW(),6)+1),3),"")</f>
        <v/>
      </c>
      <c r="H229" s="11"/>
      <c r="I229" s="230"/>
      <c r="J229" s="225"/>
      <c r="K229" s="233"/>
      <c r="L229" s="163"/>
      <c r="M229" s="146"/>
      <c r="N229" s="146" t="str">
        <f t="shared" ref="N229" si="361">IF(L228="","",IF(L228="X","X",IF($E$2&lt;L228,"X
未達首次列計年度
Not reaching the initial calculation year",IF($E$2&gt;M228,"X
已過審核範圍 
Out of the audit scope","V"))))</f>
        <v/>
      </c>
      <c r="O229" s="149"/>
      <c r="P229" s="112"/>
      <c r="Q229" s="216"/>
    </row>
    <row r="230" spans="2:17" ht="24.75" customHeight="1">
      <c r="B230" s="219" t="str">
        <f t="shared" si="4"/>
        <v/>
      </c>
      <c r="C230" s="222"/>
      <c r="D230" s="225"/>
      <c r="E230" s="225"/>
      <c r="F230" s="132"/>
      <c r="G230" s="45" t="str" cm="1">
        <f t="array" ref="G230">IFERROR(INDEX(對照用!$B$1:$D$103,SMALL(IF(對照用!$B$1:$B$103=E228,ROW(對照用!$B$1:$B$103),"X"),MOD(ROW(),6)+1),3),"")</f>
        <v/>
      </c>
      <c r="H230" s="11"/>
      <c r="I230" s="230"/>
      <c r="J230" s="225"/>
      <c r="K230" s="233"/>
      <c r="L230" s="163"/>
      <c r="M230" s="146"/>
      <c r="N230" s="146" t="str">
        <f t="shared" ref="N230" si="362">IF(L228="","",IF(L228="X","X",IF($E$2&lt;L228,"X
未達首次列計年度
Not reaching the initial calculation year",IF($E$2&gt;M228,"X
已過審核範圍 
Out of the audit scope","V"))))</f>
        <v/>
      </c>
      <c r="O230" s="149"/>
      <c r="P230" s="112"/>
      <c r="Q230" s="216"/>
    </row>
    <row r="231" spans="2:17" ht="24.75" customHeight="1">
      <c r="B231" s="219" t="str">
        <f t="shared" si="4"/>
        <v/>
      </c>
      <c r="C231" s="222"/>
      <c r="D231" s="225"/>
      <c r="E231" s="225"/>
      <c r="F231" s="132"/>
      <c r="G231" s="45" t="str" cm="1">
        <f t="array" ref="G231">IFERROR(INDEX(對照用!$B$1:$D$103,SMALL(IF(對照用!$B$1:$B$103=E228,ROW(對照用!$B$1:$B$103),"X"),MOD(ROW(),6)+1),3),"")</f>
        <v/>
      </c>
      <c r="H231" s="11"/>
      <c r="I231" s="230"/>
      <c r="J231" s="225"/>
      <c r="K231" s="233"/>
      <c r="L231" s="163"/>
      <c r="M231" s="146"/>
      <c r="N231" s="146" t="str">
        <f t="shared" ref="N231" si="363">IF(L228="","",IF(L228="X","X",IF($E$2&lt;L228,"X
未達首次列計年度
Not reaching the initial calculation year",IF($E$2&gt;M228,"X
已過審核範圍 
Out of the audit scope","V"))))</f>
        <v/>
      </c>
      <c r="O231" s="149"/>
      <c r="P231" s="112"/>
      <c r="Q231" s="216"/>
    </row>
    <row r="232" spans="2:17" ht="24.75" customHeight="1">
      <c r="B232" s="219" t="str">
        <f t="shared" si="4"/>
        <v/>
      </c>
      <c r="C232" s="222"/>
      <c r="D232" s="225"/>
      <c r="E232" s="225"/>
      <c r="F232" s="132"/>
      <c r="G232" s="45" t="str" cm="1">
        <f t="array" ref="G232">IFERROR(INDEX(對照用!$B$1:$D$103,SMALL(IF(對照用!$B$1:$B$103=E228,ROW(對照用!$B$1:$B$103),"X"),MOD(ROW(),6)+1),3),"")</f>
        <v/>
      </c>
      <c r="H232" s="11"/>
      <c r="I232" s="230"/>
      <c r="J232" s="225"/>
      <c r="K232" s="233"/>
      <c r="L232" s="163"/>
      <c r="M232" s="146"/>
      <c r="N232" s="146" t="str">
        <f t="shared" ref="N232" si="364">IF(L228="","",IF(L228="X","X",IF($E$2&lt;L228,"X
未達首次列計年度
Not reaching the initial calculation year",IF($E$2&gt;M228,"X
已過審核範圍 
Out of the audit scope","V"))))</f>
        <v/>
      </c>
      <c r="O232" s="149"/>
      <c r="P232" s="112"/>
      <c r="Q232" s="216"/>
    </row>
    <row r="233" spans="2:17" ht="24.75" customHeight="1" thickBot="1">
      <c r="B233" s="220" t="str">
        <f t="shared" si="4"/>
        <v/>
      </c>
      <c r="C233" s="223"/>
      <c r="D233" s="226"/>
      <c r="E233" s="226"/>
      <c r="F233" s="228"/>
      <c r="G233" s="46" t="str" cm="1">
        <f t="array" ref="G233">IFERROR(INDEX(對照用!$B$1:$D$103,SMALL(IF(對照用!$B$1:$B$103=E228,ROW(對照用!$B$1:$B$103),"X"),MOD(ROW(),6)+1),3),"")</f>
        <v/>
      </c>
      <c r="H233" s="12"/>
      <c r="I233" s="231"/>
      <c r="J233" s="226"/>
      <c r="K233" s="234"/>
      <c r="L233" s="236"/>
      <c r="M233" s="210"/>
      <c r="N233" s="210" t="str">
        <f t="shared" ref="N233" si="365">IF(L228="","",IF(L228="X","X",IF($E$2&lt;L228,"X
未達首次列計年度
Not reaching the initial calculation year",IF($E$2&gt;M228,"X
已過審核範圍 
Out of the audit scope","V"))))</f>
        <v/>
      </c>
      <c r="O233" s="212"/>
      <c r="P233" s="214"/>
      <c r="Q233" s="217"/>
    </row>
    <row r="234" spans="2:17" ht="24.75" customHeight="1">
      <c r="B234" s="218" t="str">
        <f t="shared" ref="B234" si="366">IF(E234&lt;&gt;"",B228+1,"")</f>
        <v/>
      </c>
      <c r="C234" s="221" t="str">
        <f t="shared" ref="C234" si="367">IF(D234&lt;&gt;"",IF(D234&lt;$E$2,"舊","當"),"")</f>
        <v/>
      </c>
      <c r="D234" s="224"/>
      <c r="E234" s="224"/>
      <c r="F234" s="227" t="str">
        <f>_xlfn.IFNA(VLOOKUP(E234,對照用!$B:$C,2,0)," ")</f>
        <v xml:space="preserve"> </v>
      </c>
      <c r="G234" s="44" t="str" cm="1">
        <f t="array" ref="G234">IFERROR(INDEX(對照用!$B$1:$D$103,SMALL(IF(對照用!$B$1:$B$103=E234,ROW(對照用!$B$1:$B$103),"X"),MOD(ROW(),6)+1),3),"")</f>
        <v/>
      </c>
      <c r="H234" s="10"/>
      <c r="I234" s="229"/>
      <c r="J234" s="224"/>
      <c r="K234" s="232"/>
      <c r="L234" s="235"/>
      <c r="M234" s="209" t="str">
        <f t="shared" ref="M234" si="368">IF(L234="X","X",IF(L234&lt;&gt;0,L234+9,""))</f>
        <v/>
      </c>
      <c r="N234" s="209" t="str">
        <f t="shared" ref="N234" si="369">IF(L234="","",IF(L234="X","X",IF($E$2&lt;L234,"X
未達首次列計年度
Not reaching the initial calculation year",IF($E$2&gt;M234,"X
已過審核範圍 
Out of the audit scope","V"))))</f>
        <v/>
      </c>
      <c r="O234" s="211"/>
      <c r="P234" s="213" t="str">
        <f t="shared" ref="P234" si="370">IF(N234="X
未達首次列計年度
Not reaching the initial calculation year",0,IF(N234="X
已過審核範圍 
Out of the audit scope",0,IF(N234="X",0,IF(N234="","",IF(O234&lt;&gt;"",O234,I234)))))</f>
        <v/>
      </c>
      <c r="Q234" s="215"/>
    </row>
    <row r="235" spans="2:17" ht="24.75" customHeight="1">
      <c r="B235" s="219" t="str">
        <f t="shared" si="4"/>
        <v/>
      </c>
      <c r="C235" s="222"/>
      <c r="D235" s="225"/>
      <c r="E235" s="225"/>
      <c r="F235" s="132"/>
      <c r="G235" s="45" t="str" cm="1">
        <f t="array" ref="G235">IFERROR(INDEX(對照用!$B$1:$D$103,SMALL(IF(對照用!$B$1:$B$103=E234,ROW(對照用!$B$1:$B$103),"X"),MOD(ROW(),6)+1),3),"")</f>
        <v/>
      </c>
      <c r="H235" s="11"/>
      <c r="I235" s="230"/>
      <c r="J235" s="225"/>
      <c r="K235" s="233"/>
      <c r="L235" s="163"/>
      <c r="M235" s="146"/>
      <c r="N235" s="146" t="str">
        <f t="shared" ref="N235" si="371">IF(L234="","",IF(L234="X","X",IF($E$2&lt;L234,"X
未達首次列計年度
Not reaching the initial calculation year",IF($E$2&gt;M234,"X
已過審核範圍 
Out of the audit scope","V"))))</f>
        <v/>
      </c>
      <c r="O235" s="149"/>
      <c r="P235" s="112"/>
      <c r="Q235" s="216"/>
    </row>
    <row r="236" spans="2:17" ht="24.75" customHeight="1">
      <c r="B236" s="219" t="str">
        <f t="shared" si="4"/>
        <v/>
      </c>
      <c r="C236" s="222"/>
      <c r="D236" s="225"/>
      <c r="E236" s="225"/>
      <c r="F236" s="132"/>
      <c r="G236" s="45" t="str" cm="1">
        <f t="array" ref="G236">IFERROR(INDEX(對照用!$B$1:$D$103,SMALL(IF(對照用!$B$1:$B$103=E234,ROW(對照用!$B$1:$B$103),"X"),MOD(ROW(),6)+1),3),"")</f>
        <v/>
      </c>
      <c r="H236" s="11"/>
      <c r="I236" s="230"/>
      <c r="J236" s="225"/>
      <c r="K236" s="233"/>
      <c r="L236" s="163"/>
      <c r="M236" s="146"/>
      <c r="N236" s="146" t="str">
        <f t="shared" ref="N236" si="372">IF(L234="","",IF(L234="X","X",IF($E$2&lt;L234,"X
未達首次列計年度
Not reaching the initial calculation year",IF($E$2&gt;M234,"X
已過審核範圍 
Out of the audit scope","V"))))</f>
        <v/>
      </c>
      <c r="O236" s="149"/>
      <c r="P236" s="112"/>
      <c r="Q236" s="216"/>
    </row>
    <row r="237" spans="2:17" ht="24.75" customHeight="1">
      <c r="B237" s="219" t="str">
        <f t="shared" si="4"/>
        <v/>
      </c>
      <c r="C237" s="222"/>
      <c r="D237" s="225"/>
      <c r="E237" s="225"/>
      <c r="F237" s="132"/>
      <c r="G237" s="45" t="str" cm="1">
        <f t="array" ref="G237">IFERROR(INDEX(對照用!$B$1:$D$103,SMALL(IF(對照用!$B$1:$B$103=E234,ROW(對照用!$B$1:$B$103),"X"),MOD(ROW(),6)+1),3),"")</f>
        <v/>
      </c>
      <c r="H237" s="11"/>
      <c r="I237" s="230"/>
      <c r="J237" s="225"/>
      <c r="K237" s="233"/>
      <c r="L237" s="163"/>
      <c r="M237" s="146"/>
      <c r="N237" s="146" t="str">
        <f t="shared" ref="N237" si="373">IF(L234="","",IF(L234="X","X",IF($E$2&lt;L234,"X
未達首次列計年度
Not reaching the initial calculation year",IF($E$2&gt;M234,"X
已過審核範圍 
Out of the audit scope","V"))))</f>
        <v/>
      </c>
      <c r="O237" s="149"/>
      <c r="P237" s="112"/>
      <c r="Q237" s="216"/>
    </row>
    <row r="238" spans="2:17" ht="24.75" customHeight="1">
      <c r="B238" s="219" t="str">
        <f t="shared" si="4"/>
        <v/>
      </c>
      <c r="C238" s="222"/>
      <c r="D238" s="225"/>
      <c r="E238" s="225"/>
      <c r="F238" s="132"/>
      <c r="G238" s="45" t="str" cm="1">
        <f t="array" ref="G238">IFERROR(INDEX(對照用!$B$1:$D$103,SMALL(IF(對照用!$B$1:$B$103=E234,ROW(對照用!$B$1:$B$103),"X"),MOD(ROW(),6)+1),3),"")</f>
        <v/>
      </c>
      <c r="H238" s="11"/>
      <c r="I238" s="230"/>
      <c r="J238" s="225"/>
      <c r="K238" s="233"/>
      <c r="L238" s="163"/>
      <c r="M238" s="146"/>
      <c r="N238" s="146" t="str">
        <f t="shared" ref="N238" si="374">IF(L234="","",IF(L234="X","X",IF($E$2&lt;L234,"X
未達首次列計年度
Not reaching the initial calculation year",IF($E$2&gt;M234,"X
已過審核範圍 
Out of the audit scope","V"))))</f>
        <v/>
      </c>
      <c r="O238" s="149"/>
      <c r="P238" s="112"/>
      <c r="Q238" s="216"/>
    </row>
    <row r="239" spans="2:17" ht="24.75" customHeight="1" thickBot="1">
      <c r="B239" s="220" t="str">
        <f t="shared" si="4"/>
        <v/>
      </c>
      <c r="C239" s="223"/>
      <c r="D239" s="226"/>
      <c r="E239" s="226"/>
      <c r="F239" s="228"/>
      <c r="G239" s="46" t="str" cm="1">
        <f t="array" ref="G239">IFERROR(INDEX(對照用!$B$1:$D$103,SMALL(IF(對照用!$B$1:$B$103=E234,ROW(對照用!$B$1:$B$103),"X"),MOD(ROW(),6)+1),3),"")</f>
        <v/>
      </c>
      <c r="H239" s="12"/>
      <c r="I239" s="231"/>
      <c r="J239" s="226"/>
      <c r="K239" s="234"/>
      <c r="L239" s="236"/>
      <c r="M239" s="210"/>
      <c r="N239" s="210" t="str">
        <f t="shared" ref="N239" si="375">IF(L234="","",IF(L234="X","X",IF($E$2&lt;L234,"X
未達首次列計年度
Not reaching the initial calculation year",IF($E$2&gt;M234,"X
已過審核範圍 
Out of the audit scope","V"))))</f>
        <v/>
      </c>
      <c r="O239" s="212"/>
      <c r="P239" s="214"/>
      <c r="Q239" s="217"/>
    </row>
    <row r="240" spans="2:17" ht="24.75" customHeight="1">
      <c r="B240" s="218" t="str">
        <f t="shared" ref="B240" si="376">IF(E240&lt;&gt;"",B234+1,"")</f>
        <v/>
      </c>
      <c r="C240" s="221" t="str">
        <f t="shared" ref="C240" si="377">IF(D240&lt;&gt;"",IF(D240&lt;$E$2,"舊","當"),"")</f>
        <v/>
      </c>
      <c r="D240" s="224"/>
      <c r="E240" s="224"/>
      <c r="F240" s="227" t="str">
        <f>_xlfn.IFNA(VLOOKUP(E240,對照用!$B:$C,2,0)," ")</f>
        <v xml:space="preserve"> </v>
      </c>
      <c r="G240" s="44" t="str" cm="1">
        <f t="array" ref="G240">IFERROR(INDEX(對照用!$B$1:$D$103,SMALL(IF(對照用!$B$1:$B$103=E240,ROW(對照用!$B$1:$B$103),"X"),MOD(ROW(),6)+1),3),"")</f>
        <v/>
      </c>
      <c r="H240" s="10"/>
      <c r="I240" s="229"/>
      <c r="J240" s="224"/>
      <c r="K240" s="232"/>
      <c r="L240" s="235"/>
      <c r="M240" s="209" t="str">
        <f t="shared" ref="M240" si="378">IF(L240="X","X",IF(L240&lt;&gt;0,L240+9,""))</f>
        <v/>
      </c>
      <c r="N240" s="209" t="str">
        <f t="shared" ref="N240" si="379">IF(L240="","",IF(L240="X","X",IF($E$2&lt;L240,"X
未達首次列計年度
Not reaching the initial calculation year",IF($E$2&gt;M240,"X
已過審核範圍 
Out of the audit scope","V"))))</f>
        <v/>
      </c>
      <c r="O240" s="211"/>
      <c r="P240" s="213" t="str">
        <f t="shared" ref="P240" si="380">IF(N240="X
未達首次列計年度
Not reaching the initial calculation year",0,IF(N240="X
已過審核範圍 
Out of the audit scope",0,IF(N240="X",0,IF(N240="","",IF(O240&lt;&gt;"",O240,I240)))))</f>
        <v/>
      </c>
      <c r="Q240" s="215"/>
    </row>
    <row r="241" spans="2:17" ht="24.75" customHeight="1">
      <c r="B241" s="219" t="str">
        <f t="shared" si="4"/>
        <v/>
      </c>
      <c r="C241" s="222"/>
      <c r="D241" s="225"/>
      <c r="E241" s="225"/>
      <c r="F241" s="132"/>
      <c r="G241" s="45" t="str" cm="1">
        <f t="array" ref="G241">IFERROR(INDEX(對照用!$B$1:$D$103,SMALL(IF(對照用!$B$1:$B$103=E240,ROW(對照用!$B$1:$B$103),"X"),MOD(ROW(),6)+1),3),"")</f>
        <v/>
      </c>
      <c r="H241" s="11"/>
      <c r="I241" s="230"/>
      <c r="J241" s="225"/>
      <c r="K241" s="233"/>
      <c r="L241" s="163"/>
      <c r="M241" s="146"/>
      <c r="N241" s="146" t="str">
        <f t="shared" ref="N241" si="381">IF(L240="","",IF(L240="X","X",IF($E$2&lt;L240,"X
未達首次列計年度
Not reaching the initial calculation year",IF($E$2&gt;M240,"X
已過審核範圍 
Out of the audit scope","V"))))</f>
        <v/>
      </c>
      <c r="O241" s="149"/>
      <c r="P241" s="112"/>
      <c r="Q241" s="216"/>
    </row>
    <row r="242" spans="2:17" ht="24.75" customHeight="1">
      <c r="B242" s="219" t="str">
        <f t="shared" si="4"/>
        <v/>
      </c>
      <c r="C242" s="222"/>
      <c r="D242" s="225"/>
      <c r="E242" s="225"/>
      <c r="F242" s="132"/>
      <c r="G242" s="45" t="str" cm="1">
        <f t="array" ref="G242">IFERROR(INDEX(對照用!$B$1:$D$103,SMALL(IF(對照用!$B$1:$B$103=E240,ROW(對照用!$B$1:$B$103),"X"),MOD(ROW(),6)+1),3),"")</f>
        <v/>
      </c>
      <c r="H242" s="11"/>
      <c r="I242" s="230"/>
      <c r="J242" s="225"/>
      <c r="K242" s="233"/>
      <c r="L242" s="163"/>
      <c r="M242" s="146"/>
      <c r="N242" s="146" t="str">
        <f t="shared" ref="N242" si="382">IF(L240="","",IF(L240="X","X",IF($E$2&lt;L240,"X
未達首次列計年度
Not reaching the initial calculation year",IF($E$2&gt;M240,"X
已過審核範圍 
Out of the audit scope","V"))))</f>
        <v/>
      </c>
      <c r="O242" s="149"/>
      <c r="P242" s="112"/>
      <c r="Q242" s="216"/>
    </row>
    <row r="243" spans="2:17" ht="24.75" customHeight="1">
      <c r="B243" s="219" t="str">
        <f t="shared" si="4"/>
        <v/>
      </c>
      <c r="C243" s="222"/>
      <c r="D243" s="225"/>
      <c r="E243" s="225"/>
      <c r="F243" s="132"/>
      <c r="G243" s="45" t="str" cm="1">
        <f t="array" ref="G243">IFERROR(INDEX(對照用!$B$1:$D$103,SMALL(IF(對照用!$B$1:$B$103=E240,ROW(對照用!$B$1:$B$103),"X"),MOD(ROW(),6)+1),3),"")</f>
        <v/>
      </c>
      <c r="H243" s="11"/>
      <c r="I243" s="230"/>
      <c r="J243" s="225"/>
      <c r="K243" s="233"/>
      <c r="L243" s="163"/>
      <c r="M243" s="146"/>
      <c r="N243" s="146" t="str">
        <f t="shared" ref="N243" si="383">IF(L240="","",IF(L240="X","X",IF($E$2&lt;L240,"X
未達首次列計年度
Not reaching the initial calculation year",IF($E$2&gt;M240,"X
已過審核範圍 
Out of the audit scope","V"))))</f>
        <v/>
      </c>
      <c r="O243" s="149"/>
      <c r="P243" s="112"/>
      <c r="Q243" s="216"/>
    </row>
    <row r="244" spans="2:17" ht="24.75" customHeight="1">
      <c r="B244" s="219" t="str">
        <f t="shared" si="4"/>
        <v/>
      </c>
      <c r="C244" s="222"/>
      <c r="D244" s="225"/>
      <c r="E244" s="225"/>
      <c r="F244" s="132"/>
      <c r="G244" s="45" t="str" cm="1">
        <f t="array" ref="G244">IFERROR(INDEX(對照用!$B$1:$D$103,SMALL(IF(對照用!$B$1:$B$103=E240,ROW(對照用!$B$1:$B$103),"X"),MOD(ROW(),6)+1),3),"")</f>
        <v/>
      </c>
      <c r="H244" s="11"/>
      <c r="I244" s="230"/>
      <c r="J244" s="225"/>
      <c r="K244" s="233"/>
      <c r="L244" s="163"/>
      <c r="M244" s="146"/>
      <c r="N244" s="146" t="str">
        <f t="shared" ref="N244" si="384">IF(L240="","",IF(L240="X","X",IF($E$2&lt;L240,"X
未達首次列計年度
Not reaching the initial calculation year",IF($E$2&gt;M240,"X
已過審核範圍 
Out of the audit scope","V"))))</f>
        <v/>
      </c>
      <c r="O244" s="149"/>
      <c r="P244" s="112"/>
      <c r="Q244" s="216"/>
    </row>
    <row r="245" spans="2:17" ht="24.75" customHeight="1" thickBot="1">
      <c r="B245" s="220" t="str">
        <f t="shared" si="4"/>
        <v/>
      </c>
      <c r="C245" s="223"/>
      <c r="D245" s="226"/>
      <c r="E245" s="226"/>
      <c r="F245" s="228"/>
      <c r="G245" s="46" t="str" cm="1">
        <f t="array" ref="G245">IFERROR(INDEX(對照用!$B$1:$D$103,SMALL(IF(對照用!$B$1:$B$103=E240,ROW(對照用!$B$1:$B$103),"X"),MOD(ROW(),6)+1),3),"")</f>
        <v/>
      </c>
      <c r="H245" s="12"/>
      <c r="I245" s="231"/>
      <c r="J245" s="226"/>
      <c r="K245" s="234"/>
      <c r="L245" s="236"/>
      <c r="M245" s="210"/>
      <c r="N245" s="210" t="str">
        <f t="shared" ref="N245" si="385">IF(L240="","",IF(L240="X","X",IF($E$2&lt;L240,"X
未達首次列計年度
Not reaching the initial calculation year",IF($E$2&gt;M240,"X
已過審核範圍 
Out of the audit scope","V"))))</f>
        <v/>
      </c>
      <c r="O245" s="212"/>
      <c r="P245" s="214"/>
      <c r="Q245" s="217"/>
    </row>
    <row r="246" spans="2:17" ht="24.75" customHeight="1">
      <c r="B246" s="218" t="str">
        <f t="shared" ref="B246" si="386">IF(E246&lt;&gt;"",B240+1,"")</f>
        <v/>
      </c>
      <c r="C246" s="221" t="str">
        <f t="shared" ref="C246" si="387">IF(D246&lt;&gt;"",IF(D246&lt;$E$2,"舊","當"),"")</f>
        <v/>
      </c>
      <c r="D246" s="224"/>
      <c r="E246" s="224"/>
      <c r="F246" s="227" t="str">
        <f>_xlfn.IFNA(VLOOKUP(E246,對照用!$B:$C,2,0)," ")</f>
        <v xml:space="preserve"> </v>
      </c>
      <c r="G246" s="44" t="str" cm="1">
        <f t="array" ref="G246">IFERROR(INDEX(對照用!$B$1:$D$103,SMALL(IF(對照用!$B$1:$B$103=E246,ROW(對照用!$B$1:$B$103),"X"),MOD(ROW(),6)+1),3),"")</f>
        <v/>
      </c>
      <c r="H246" s="10"/>
      <c r="I246" s="229"/>
      <c r="J246" s="224"/>
      <c r="K246" s="232"/>
      <c r="L246" s="235"/>
      <c r="M246" s="209" t="str">
        <f t="shared" ref="M246" si="388">IF(L246="X","X",IF(L246&lt;&gt;0,L246+9,""))</f>
        <v/>
      </c>
      <c r="N246" s="209" t="str">
        <f t="shared" ref="N246" si="389">IF(L246="","",IF(L246="X","X",IF($E$2&lt;L246,"X
未達首次列計年度
Not reaching the initial calculation year",IF($E$2&gt;M246,"X
已過審核範圍 
Out of the audit scope","V"))))</f>
        <v/>
      </c>
      <c r="O246" s="211"/>
      <c r="P246" s="213" t="str">
        <f t="shared" ref="P246" si="390">IF(N246="X
未達首次列計年度
Not reaching the initial calculation year",0,IF(N246="X
已過審核範圍 
Out of the audit scope",0,IF(N246="X",0,IF(N246="","",IF(O246&lt;&gt;"",O246,I246)))))</f>
        <v/>
      </c>
      <c r="Q246" s="215"/>
    </row>
    <row r="247" spans="2:17" ht="24.75" customHeight="1">
      <c r="B247" s="219" t="str">
        <f t="shared" si="4"/>
        <v/>
      </c>
      <c r="C247" s="222"/>
      <c r="D247" s="225"/>
      <c r="E247" s="225"/>
      <c r="F247" s="132"/>
      <c r="G247" s="45" t="str" cm="1">
        <f t="array" ref="G247">IFERROR(INDEX(對照用!$B$1:$D$103,SMALL(IF(對照用!$B$1:$B$103=E246,ROW(對照用!$B$1:$B$103),"X"),MOD(ROW(),6)+1),3),"")</f>
        <v/>
      </c>
      <c r="H247" s="11"/>
      <c r="I247" s="230"/>
      <c r="J247" s="225"/>
      <c r="K247" s="233"/>
      <c r="L247" s="163"/>
      <c r="M247" s="146"/>
      <c r="N247" s="146" t="str">
        <f t="shared" ref="N247" si="391">IF(L246="","",IF(L246="X","X",IF($E$2&lt;L246,"X
未達首次列計年度
Not reaching the initial calculation year",IF($E$2&gt;M246,"X
已過審核範圍 
Out of the audit scope","V"))))</f>
        <v/>
      </c>
      <c r="O247" s="149"/>
      <c r="P247" s="112"/>
      <c r="Q247" s="216"/>
    </row>
    <row r="248" spans="2:17" ht="24.75" customHeight="1">
      <c r="B248" s="219" t="str">
        <f t="shared" si="4"/>
        <v/>
      </c>
      <c r="C248" s="222"/>
      <c r="D248" s="225"/>
      <c r="E248" s="225"/>
      <c r="F248" s="132"/>
      <c r="G248" s="45" t="str" cm="1">
        <f t="array" ref="G248">IFERROR(INDEX(對照用!$B$1:$D$103,SMALL(IF(對照用!$B$1:$B$103=E246,ROW(對照用!$B$1:$B$103),"X"),MOD(ROW(),6)+1),3),"")</f>
        <v/>
      </c>
      <c r="H248" s="11"/>
      <c r="I248" s="230"/>
      <c r="J248" s="225"/>
      <c r="K248" s="233"/>
      <c r="L248" s="163"/>
      <c r="M248" s="146"/>
      <c r="N248" s="146" t="str">
        <f t="shared" ref="N248" si="392">IF(L246="","",IF(L246="X","X",IF($E$2&lt;L246,"X
未達首次列計年度
Not reaching the initial calculation year",IF($E$2&gt;M246,"X
已過審核範圍 
Out of the audit scope","V"))))</f>
        <v/>
      </c>
      <c r="O248" s="149"/>
      <c r="P248" s="112"/>
      <c r="Q248" s="216"/>
    </row>
    <row r="249" spans="2:17" ht="24.75" customHeight="1">
      <c r="B249" s="219" t="str">
        <f t="shared" si="4"/>
        <v/>
      </c>
      <c r="C249" s="222"/>
      <c r="D249" s="225"/>
      <c r="E249" s="225"/>
      <c r="F249" s="132"/>
      <c r="G249" s="45" t="str" cm="1">
        <f t="array" ref="G249">IFERROR(INDEX(對照用!$B$1:$D$103,SMALL(IF(對照用!$B$1:$B$103=E246,ROW(對照用!$B$1:$B$103),"X"),MOD(ROW(),6)+1),3),"")</f>
        <v/>
      </c>
      <c r="H249" s="11"/>
      <c r="I249" s="230"/>
      <c r="J249" s="225"/>
      <c r="K249" s="233"/>
      <c r="L249" s="163"/>
      <c r="M249" s="146"/>
      <c r="N249" s="146" t="str">
        <f t="shared" ref="N249" si="393">IF(L246="","",IF(L246="X","X",IF($E$2&lt;L246,"X
未達首次列計年度
Not reaching the initial calculation year",IF($E$2&gt;M246,"X
已過審核範圍 
Out of the audit scope","V"))))</f>
        <v/>
      </c>
      <c r="O249" s="149"/>
      <c r="P249" s="112"/>
      <c r="Q249" s="216"/>
    </row>
    <row r="250" spans="2:17" ht="24.75" customHeight="1">
      <c r="B250" s="219" t="str">
        <f t="shared" si="4"/>
        <v/>
      </c>
      <c r="C250" s="222"/>
      <c r="D250" s="225"/>
      <c r="E250" s="225"/>
      <c r="F250" s="132"/>
      <c r="G250" s="45" t="str" cm="1">
        <f t="array" ref="G250">IFERROR(INDEX(對照用!$B$1:$D$103,SMALL(IF(對照用!$B$1:$B$103=E246,ROW(對照用!$B$1:$B$103),"X"),MOD(ROW(),6)+1),3),"")</f>
        <v/>
      </c>
      <c r="H250" s="11"/>
      <c r="I250" s="230"/>
      <c r="J250" s="225"/>
      <c r="K250" s="233"/>
      <c r="L250" s="163"/>
      <c r="M250" s="146"/>
      <c r="N250" s="146" t="str">
        <f t="shared" ref="N250" si="394">IF(L246="","",IF(L246="X","X",IF($E$2&lt;L246,"X
未達首次列計年度
Not reaching the initial calculation year",IF($E$2&gt;M246,"X
已過審核範圍 
Out of the audit scope","V"))))</f>
        <v/>
      </c>
      <c r="O250" s="149"/>
      <c r="P250" s="112"/>
      <c r="Q250" s="216"/>
    </row>
    <row r="251" spans="2:17" ht="24.75" customHeight="1" thickBot="1">
      <c r="B251" s="220" t="str">
        <f t="shared" si="4"/>
        <v/>
      </c>
      <c r="C251" s="223"/>
      <c r="D251" s="226"/>
      <c r="E251" s="226"/>
      <c r="F251" s="228"/>
      <c r="G251" s="46" t="str" cm="1">
        <f t="array" ref="G251">IFERROR(INDEX(對照用!$B$1:$D$103,SMALL(IF(對照用!$B$1:$B$103=E246,ROW(對照用!$B$1:$B$103),"X"),MOD(ROW(),6)+1),3),"")</f>
        <v/>
      </c>
      <c r="H251" s="12"/>
      <c r="I251" s="231"/>
      <c r="J251" s="226"/>
      <c r="K251" s="234"/>
      <c r="L251" s="236"/>
      <c r="M251" s="210"/>
      <c r="N251" s="210" t="str">
        <f t="shared" ref="N251" si="395">IF(L246="","",IF(L246="X","X",IF($E$2&lt;L246,"X
未達首次列計年度
Not reaching the initial calculation year",IF($E$2&gt;M246,"X
已過審核範圍 
Out of the audit scope","V"))))</f>
        <v/>
      </c>
      <c r="O251" s="212"/>
      <c r="P251" s="214"/>
      <c r="Q251" s="217"/>
    </row>
    <row r="252" spans="2:17" ht="24.75" customHeight="1">
      <c r="B252" s="218" t="str">
        <f t="shared" ref="B252" si="396">IF(E252&lt;&gt;"",B246+1,"")</f>
        <v/>
      </c>
      <c r="C252" s="221" t="str">
        <f t="shared" ref="C252" si="397">IF(D252&lt;&gt;"",IF(D252&lt;$E$2,"舊","當"),"")</f>
        <v/>
      </c>
      <c r="D252" s="224"/>
      <c r="E252" s="224"/>
      <c r="F252" s="227" t="str">
        <f>_xlfn.IFNA(VLOOKUP(E252,對照用!$B:$C,2,0)," ")</f>
        <v xml:space="preserve"> </v>
      </c>
      <c r="G252" s="44" t="str" cm="1">
        <f t="array" ref="G252">IFERROR(INDEX(對照用!$B$1:$D$103,SMALL(IF(對照用!$B$1:$B$103=E252,ROW(對照用!$B$1:$B$103),"X"),MOD(ROW(),6)+1),3),"")</f>
        <v/>
      </c>
      <c r="H252" s="10"/>
      <c r="I252" s="229"/>
      <c r="J252" s="224"/>
      <c r="K252" s="232"/>
      <c r="L252" s="235"/>
      <c r="M252" s="209" t="str">
        <f t="shared" ref="M252" si="398">IF(L252="X","X",IF(L252&lt;&gt;0,L252+9,""))</f>
        <v/>
      </c>
      <c r="N252" s="209" t="str">
        <f t="shared" ref="N252" si="399">IF(L252="","",IF(L252="X","X",IF($E$2&lt;L252,"X
未達首次列計年度
Not reaching the initial calculation year",IF($E$2&gt;M252,"X
已過審核範圍 
Out of the audit scope","V"))))</f>
        <v/>
      </c>
      <c r="O252" s="211"/>
      <c r="P252" s="213" t="str">
        <f t="shared" ref="P252" si="400">IF(N252="X
未達首次列計年度
Not reaching the initial calculation year",0,IF(N252="X
已過審核範圍 
Out of the audit scope",0,IF(N252="X",0,IF(N252="","",IF(O252&lt;&gt;"",O252,I252)))))</f>
        <v/>
      </c>
      <c r="Q252" s="215"/>
    </row>
    <row r="253" spans="2:17" ht="24.75" customHeight="1">
      <c r="B253" s="219" t="str">
        <f t="shared" si="4"/>
        <v/>
      </c>
      <c r="C253" s="222"/>
      <c r="D253" s="225"/>
      <c r="E253" s="225"/>
      <c r="F253" s="132"/>
      <c r="G253" s="45" t="str" cm="1">
        <f t="array" ref="G253">IFERROR(INDEX(對照用!$B$1:$D$103,SMALL(IF(對照用!$B$1:$B$103=E252,ROW(對照用!$B$1:$B$103),"X"),MOD(ROW(),6)+1),3),"")</f>
        <v/>
      </c>
      <c r="H253" s="11"/>
      <c r="I253" s="230"/>
      <c r="J253" s="225"/>
      <c r="K253" s="233"/>
      <c r="L253" s="163"/>
      <c r="M253" s="146"/>
      <c r="N253" s="146" t="str">
        <f t="shared" ref="N253" si="401">IF(L252="","",IF(L252="X","X",IF($E$2&lt;L252,"X
未達首次列計年度
Not reaching the initial calculation year",IF($E$2&gt;M252,"X
已過審核範圍 
Out of the audit scope","V"))))</f>
        <v/>
      </c>
      <c r="O253" s="149"/>
      <c r="P253" s="112"/>
      <c r="Q253" s="216"/>
    </row>
    <row r="254" spans="2:17" ht="24.75" customHeight="1">
      <c r="B254" s="219" t="str">
        <f t="shared" si="4"/>
        <v/>
      </c>
      <c r="C254" s="222"/>
      <c r="D254" s="225"/>
      <c r="E254" s="225"/>
      <c r="F254" s="132"/>
      <c r="G254" s="45" t="str" cm="1">
        <f t="array" ref="G254">IFERROR(INDEX(對照用!$B$1:$D$103,SMALL(IF(對照用!$B$1:$B$103=E252,ROW(對照用!$B$1:$B$103),"X"),MOD(ROW(),6)+1),3),"")</f>
        <v/>
      </c>
      <c r="H254" s="11"/>
      <c r="I254" s="230"/>
      <c r="J254" s="225"/>
      <c r="K254" s="233"/>
      <c r="L254" s="163"/>
      <c r="M254" s="146"/>
      <c r="N254" s="146" t="str">
        <f t="shared" ref="N254" si="402">IF(L252="","",IF(L252="X","X",IF($E$2&lt;L252,"X
未達首次列計年度
Not reaching the initial calculation year",IF($E$2&gt;M252,"X
已過審核範圍 
Out of the audit scope","V"))))</f>
        <v/>
      </c>
      <c r="O254" s="149"/>
      <c r="P254" s="112"/>
      <c r="Q254" s="216"/>
    </row>
    <row r="255" spans="2:17" ht="24.75" customHeight="1">
      <c r="B255" s="219" t="str">
        <f t="shared" si="4"/>
        <v/>
      </c>
      <c r="C255" s="222"/>
      <c r="D255" s="225"/>
      <c r="E255" s="225"/>
      <c r="F255" s="132"/>
      <c r="G255" s="45" t="str" cm="1">
        <f t="array" ref="G255">IFERROR(INDEX(對照用!$B$1:$D$103,SMALL(IF(對照用!$B$1:$B$103=E252,ROW(對照用!$B$1:$B$103),"X"),MOD(ROW(),6)+1),3),"")</f>
        <v/>
      </c>
      <c r="H255" s="11"/>
      <c r="I255" s="230"/>
      <c r="J255" s="225"/>
      <c r="K255" s="233"/>
      <c r="L255" s="163"/>
      <c r="M255" s="146"/>
      <c r="N255" s="146" t="str">
        <f t="shared" ref="N255" si="403">IF(L252="","",IF(L252="X","X",IF($E$2&lt;L252,"X
未達首次列計年度
Not reaching the initial calculation year",IF($E$2&gt;M252,"X
已過審核範圍 
Out of the audit scope","V"))))</f>
        <v/>
      </c>
      <c r="O255" s="149"/>
      <c r="P255" s="112"/>
      <c r="Q255" s="216"/>
    </row>
    <row r="256" spans="2:17" ht="24.75" customHeight="1">
      <c r="B256" s="219" t="str">
        <f t="shared" si="4"/>
        <v/>
      </c>
      <c r="C256" s="222"/>
      <c r="D256" s="225"/>
      <c r="E256" s="225"/>
      <c r="F256" s="132"/>
      <c r="G256" s="45" t="str" cm="1">
        <f t="array" ref="G256">IFERROR(INDEX(對照用!$B$1:$D$103,SMALL(IF(對照用!$B$1:$B$103=E252,ROW(對照用!$B$1:$B$103),"X"),MOD(ROW(),6)+1),3),"")</f>
        <v/>
      </c>
      <c r="H256" s="11"/>
      <c r="I256" s="230"/>
      <c r="J256" s="225"/>
      <c r="K256" s="233"/>
      <c r="L256" s="163"/>
      <c r="M256" s="146"/>
      <c r="N256" s="146" t="str">
        <f t="shared" ref="N256" si="404">IF(L252="","",IF(L252="X","X",IF($E$2&lt;L252,"X
未達首次列計年度
Not reaching the initial calculation year",IF($E$2&gt;M252,"X
已過審核範圍 
Out of the audit scope","V"))))</f>
        <v/>
      </c>
      <c r="O256" s="149"/>
      <c r="P256" s="112"/>
      <c r="Q256" s="216"/>
    </row>
    <row r="257" spans="2:17" ht="24.75" customHeight="1" thickBot="1">
      <c r="B257" s="220" t="str">
        <f t="shared" si="4"/>
        <v/>
      </c>
      <c r="C257" s="223"/>
      <c r="D257" s="226"/>
      <c r="E257" s="226"/>
      <c r="F257" s="228"/>
      <c r="G257" s="46" t="str" cm="1">
        <f t="array" ref="G257">IFERROR(INDEX(對照用!$B$1:$D$103,SMALL(IF(對照用!$B$1:$B$103=E252,ROW(對照用!$B$1:$B$103),"X"),MOD(ROW(),6)+1),3),"")</f>
        <v/>
      </c>
      <c r="H257" s="12"/>
      <c r="I257" s="231"/>
      <c r="J257" s="226"/>
      <c r="K257" s="234"/>
      <c r="L257" s="236"/>
      <c r="M257" s="210"/>
      <c r="N257" s="210" t="str">
        <f t="shared" ref="N257" si="405">IF(L252="","",IF(L252="X","X",IF($E$2&lt;L252,"X
未達首次列計年度
Not reaching the initial calculation year",IF($E$2&gt;M252,"X
已過審核範圍 
Out of the audit scope","V"))))</f>
        <v/>
      </c>
      <c r="O257" s="212"/>
      <c r="P257" s="214"/>
      <c r="Q257" s="217"/>
    </row>
    <row r="258" spans="2:17" ht="24.75" customHeight="1">
      <c r="B258" s="218" t="str">
        <f t="shared" ref="B258" si="406">IF(E258&lt;&gt;"",B252+1,"")</f>
        <v/>
      </c>
      <c r="C258" s="221" t="str">
        <f t="shared" ref="C258" si="407">IF(D258&lt;&gt;"",IF(D258&lt;$E$2,"舊","當"),"")</f>
        <v/>
      </c>
      <c r="D258" s="224"/>
      <c r="E258" s="224"/>
      <c r="F258" s="227" t="str">
        <f>_xlfn.IFNA(VLOOKUP(E258,對照用!$B:$C,2,0)," ")</f>
        <v xml:space="preserve"> </v>
      </c>
      <c r="G258" s="44" t="str" cm="1">
        <f t="array" ref="G258">IFERROR(INDEX(對照用!$B$1:$D$103,SMALL(IF(對照用!$B$1:$B$103=E258,ROW(對照用!$B$1:$B$103),"X"),MOD(ROW(),6)+1),3),"")</f>
        <v/>
      </c>
      <c r="H258" s="10"/>
      <c r="I258" s="229"/>
      <c r="J258" s="224"/>
      <c r="K258" s="232"/>
      <c r="L258" s="235"/>
      <c r="M258" s="209" t="str">
        <f t="shared" ref="M258" si="408">IF(L258="X","X",IF(L258&lt;&gt;0,L258+9,""))</f>
        <v/>
      </c>
      <c r="N258" s="209" t="str">
        <f t="shared" ref="N258" si="409">IF(L258="","",IF(L258="X","X",IF($E$2&lt;L258,"X
未達首次列計年度
Not reaching the initial calculation year",IF($E$2&gt;M258,"X
已過審核範圍 
Out of the audit scope","V"))))</f>
        <v/>
      </c>
      <c r="O258" s="211"/>
      <c r="P258" s="213" t="str">
        <f t="shared" ref="P258" si="410">IF(N258="X
未達首次列計年度
Not reaching the initial calculation year",0,IF(N258="X
已過審核範圍 
Out of the audit scope",0,IF(N258="X",0,IF(N258="","",IF(O258&lt;&gt;"",O258,I258)))))</f>
        <v/>
      </c>
      <c r="Q258" s="215"/>
    </row>
    <row r="259" spans="2:17" ht="24.75" customHeight="1">
      <c r="B259" s="219" t="str">
        <f t="shared" si="4"/>
        <v/>
      </c>
      <c r="C259" s="222"/>
      <c r="D259" s="225"/>
      <c r="E259" s="225"/>
      <c r="F259" s="132"/>
      <c r="G259" s="45" t="str" cm="1">
        <f t="array" ref="G259">IFERROR(INDEX(對照用!$B$1:$D$103,SMALL(IF(對照用!$B$1:$B$103=E258,ROW(對照用!$B$1:$B$103),"X"),MOD(ROW(),6)+1),3),"")</f>
        <v/>
      </c>
      <c r="H259" s="11"/>
      <c r="I259" s="230"/>
      <c r="J259" s="225"/>
      <c r="K259" s="233"/>
      <c r="L259" s="163"/>
      <c r="M259" s="146"/>
      <c r="N259" s="146" t="str">
        <f t="shared" ref="N259" si="411">IF(L258="","",IF(L258="X","X",IF($E$2&lt;L258,"X
未達首次列計年度
Not reaching the initial calculation year",IF($E$2&gt;M258,"X
已過審核範圍 
Out of the audit scope","V"))))</f>
        <v/>
      </c>
      <c r="O259" s="149"/>
      <c r="P259" s="112"/>
      <c r="Q259" s="216"/>
    </row>
    <row r="260" spans="2:17" ht="24.75" customHeight="1">
      <c r="B260" s="219" t="str">
        <f t="shared" si="4"/>
        <v/>
      </c>
      <c r="C260" s="222"/>
      <c r="D260" s="225"/>
      <c r="E260" s="225"/>
      <c r="F260" s="132"/>
      <c r="G260" s="45" t="str" cm="1">
        <f t="array" ref="G260">IFERROR(INDEX(對照用!$B$1:$D$103,SMALL(IF(對照用!$B$1:$B$103=E258,ROW(對照用!$B$1:$B$103),"X"),MOD(ROW(),6)+1),3),"")</f>
        <v/>
      </c>
      <c r="H260" s="11"/>
      <c r="I260" s="230"/>
      <c r="J260" s="225"/>
      <c r="K260" s="233"/>
      <c r="L260" s="163"/>
      <c r="M260" s="146"/>
      <c r="N260" s="146" t="str">
        <f t="shared" ref="N260" si="412">IF(L258="","",IF(L258="X","X",IF($E$2&lt;L258,"X
未達首次列計年度
Not reaching the initial calculation year",IF($E$2&gt;M258,"X
已過審核範圍 
Out of the audit scope","V"))))</f>
        <v/>
      </c>
      <c r="O260" s="149"/>
      <c r="P260" s="112"/>
      <c r="Q260" s="216"/>
    </row>
    <row r="261" spans="2:17" ht="24.75" customHeight="1">
      <c r="B261" s="219" t="str">
        <f t="shared" si="4"/>
        <v/>
      </c>
      <c r="C261" s="222"/>
      <c r="D261" s="225"/>
      <c r="E261" s="225"/>
      <c r="F261" s="132"/>
      <c r="G261" s="45" t="str" cm="1">
        <f t="array" ref="G261">IFERROR(INDEX(對照用!$B$1:$D$103,SMALL(IF(對照用!$B$1:$B$103=E258,ROW(對照用!$B$1:$B$103),"X"),MOD(ROW(),6)+1),3),"")</f>
        <v/>
      </c>
      <c r="H261" s="11"/>
      <c r="I261" s="230"/>
      <c r="J261" s="225"/>
      <c r="K261" s="233"/>
      <c r="L261" s="163"/>
      <c r="M261" s="146"/>
      <c r="N261" s="146" t="str">
        <f t="shared" ref="N261" si="413">IF(L258="","",IF(L258="X","X",IF($E$2&lt;L258,"X
未達首次列計年度
Not reaching the initial calculation year",IF($E$2&gt;M258,"X
已過審核範圍 
Out of the audit scope","V"))))</f>
        <v/>
      </c>
      <c r="O261" s="149"/>
      <c r="P261" s="112"/>
      <c r="Q261" s="216"/>
    </row>
    <row r="262" spans="2:17" ht="24.75" customHeight="1">
      <c r="B262" s="219" t="str">
        <f t="shared" si="4"/>
        <v/>
      </c>
      <c r="C262" s="222"/>
      <c r="D262" s="225"/>
      <c r="E262" s="225"/>
      <c r="F262" s="132"/>
      <c r="G262" s="45" t="str" cm="1">
        <f t="array" ref="G262">IFERROR(INDEX(對照用!$B$1:$D$103,SMALL(IF(對照用!$B$1:$B$103=E258,ROW(對照用!$B$1:$B$103),"X"),MOD(ROW(),6)+1),3),"")</f>
        <v/>
      </c>
      <c r="H262" s="11"/>
      <c r="I262" s="230"/>
      <c r="J262" s="225"/>
      <c r="K262" s="233"/>
      <c r="L262" s="163"/>
      <c r="M262" s="146"/>
      <c r="N262" s="146" t="str">
        <f t="shared" ref="N262" si="414">IF(L258="","",IF(L258="X","X",IF($E$2&lt;L258,"X
未達首次列計年度
Not reaching the initial calculation year",IF($E$2&gt;M258,"X
已過審核範圍 
Out of the audit scope","V"))))</f>
        <v/>
      </c>
      <c r="O262" s="149"/>
      <c r="P262" s="112"/>
      <c r="Q262" s="216"/>
    </row>
    <row r="263" spans="2:17" ht="24.75" customHeight="1" thickBot="1">
      <c r="B263" s="220" t="str">
        <f t="shared" si="4"/>
        <v/>
      </c>
      <c r="C263" s="223"/>
      <c r="D263" s="226"/>
      <c r="E263" s="226"/>
      <c r="F263" s="228"/>
      <c r="G263" s="46" t="str" cm="1">
        <f t="array" ref="G263">IFERROR(INDEX(對照用!$B$1:$D$103,SMALL(IF(對照用!$B$1:$B$103=E258,ROW(對照用!$B$1:$B$103),"X"),MOD(ROW(),6)+1),3),"")</f>
        <v/>
      </c>
      <c r="H263" s="12"/>
      <c r="I263" s="231"/>
      <c r="J263" s="226"/>
      <c r="K263" s="234"/>
      <c r="L263" s="236"/>
      <c r="M263" s="210"/>
      <c r="N263" s="210" t="str">
        <f t="shared" ref="N263" si="415">IF(L258="","",IF(L258="X","X",IF($E$2&lt;L258,"X
未達首次列計年度
Not reaching the initial calculation year",IF($E$2&gt;M258,"X
已過審核範圍 
Out of the audit scope","V"))))</f>
        <v/>
      </c>
      <c r="O263" s="212"/>
      <c r="P263" s="214"/>
      <c r="Q263" s="217"/>
    </row>
    <row r="264" spans="2:17" ht="24.75" customHeight="1">
      <c r="B264" s="218" t="str">
        <f t="shared" ref="B264" si="416">IF(E264&lt;&gt;"",B258+1,"")</f>
        <v/>
      </c>
      <c r="C264" s="221" t="str">
        <f t="shared" ref="C264" si="417">IF(D264&lt;&gt;"",IF(D264&lt;$E$2,"舊","當"),"")</f>
        <v/>
      </c>
      <c r="D264" s="224"/>
      <c r="E264" s="224"/>
      <c r="F264" s="227" t="str">
        <f>_xlfn.IFNA(VLOOKUP(E264,對照用!$B:$C,2,0)," ")</f>
        <v xml:space="preserve"> </v>
      </c>
      <c r="G264" s="44" t="str" cm="1">
        <f t="array" ref="G264">IFERROR(INDEX(對照用!$B$1:$D$103,SMALL(IF(對照用!$B$1:$B$103=E264,ROW(對照用!$B$1:$B$103),"X"),MOD(ROW(),6)+1),3),"")</f>
        <v/>
      </c>
      <c r="H264" s="10"/>
      <c r="I264" s="229"/>
      <c r="J264" s="224"/>
      <c r="K264" s="232"/>
      <c r="L264" s="235"/>
      <c r="M264" s="209" t="str">
        <f t="shared" ref="M264" si="418">IF(L264="X","X",IF(L264&lt;&gt;0,L264+9,""))</f>
        <v/>
      </c>
      <c r="N264" s="209" t="str">
        <f t="shared" ref="N264" si="419">IF(L264="","",IF(L264="X","X",IF($E$2&lt;L264,"X
未達首次列計年度
Not reaching the initial calculation year",IF($E$2&gt;M264,"X
已過審核範圍 
Out of the audit scope","V"))))</f>
        <v/>
      </c>
      <c r="O264" s="211"/>
      <c r="P264" s="213" t="str">
        <f t="shared" ref="P264" si="420">IF(N264="X
未達首次列計年度
Not reaching the initial calculation year",0,IF(N264="X
已過審核範圍 
Out of the audit scope",0,IF(N264="X",0,IF(N264="","",IF(O264&lt;&gt;"",O264,I264)))))</f>
        <v/>
      </c>
      <c r="Q264" s="215"/>
    </row>
    <row r="265" spans="2:17" ht="24.75" customHeight="1">
      <c r="B265" s="219" t="str">
        <f t="shared" si="4"/>
        <v/>
      </c>
      <c r="C265" s="222"/>
      <c r="D265" s="225"/>
      <c r="E265" s="225"/>
      <c r="F265" s="132"/>
      <c r="G265" s="45" t="str" cm="1">
        <f t="array" ref="G265">IFERROR(INDEX(對照用!$B$1:$D$103,SMALL(IF(對照用!$B$1:$B$103=E264,ROW(對照用!$B$1:$B$103),"X"),MOD(ROW(),6)+1),3),"")</f>
        <v/>
      </c>
      <c r="H265" s="11"/>
      <c r="I265" s="230"/>
      <c r="J265" s="225"/>
      <c r="K265" s="233"/>
      <c r="L265" s="163"/>
      <c r="M265" s="146"/>
      <c r="N265" s="146" t="str">
        <f t="shared" ref="N265" si="421">IF(L264="","",IF(L264="X","X",IF($E$2&lt;L264,"X
未達首次列計年度
Not reaching the initial calculation year",IF($E$2&gt;M264,"X
已過審核範圍 
Out of the audit scope","V"))))</f>
        <v/>
      </c>
      <c r="O265" s="149"/>
      <c r="P265" s="112"/>
      <c r="Q265" s="216"/>
    </row>
    <row r="266" spans="2:17" ht="24.75" customHeight="1">
      <c r="B266" s="219" t="str">
        <f t="shared" si="4"/>
        <v/>
      </c>
      <c r="C266" s="222"/>
      <c r="D266" s="225"/>
      <c r="E266" s="225"/>
      <c r="F266" s="132"/>
      <c r="G266" s="45" t="str" cm="1">
        <f t="array" ref="G266">IFERROR(INDEX(對照用!$B$1:$D$103,SMALL(IF(對照用!$B$1:$B$103=E264,ROW(對照用!$B$1:$B$103),"X"),MOD(ROW(),6)+1),3),"")</f>
        <v/>
      </c>
      <c r="H266" s="11"/>
      <c r="I266" s="230"/>
      <c r="J266" s="225"/>
      <c r="K266" s="233"/>
      <c r="L266" s="163"/>
      <c r="M266" s="146"/>
      <c r="N266" s="146" t="str">
        <f t="shared" ref="N266" si="422">IF(L264="","",IF(L264="X","X",IF($E$2&lt;L264,"X
未達首次列計年度
Not reaching the initial calculation year",IF($E$2&gt;M264,"X
已過審核範圍 
Out of the audit scope","V"))))</f>
        <v/>
      </c>
      <c r="O266" s="149"/>
      <c r="P266" s="112"/>
      <c r="Q266" s="216"/>
    </row>
    <row r="267" spans="2:17" ht="24.75" customHeight="1">
      <c r="B267" s="219" t="str">
        <f t="shared" si="4"/>
        <v/>
      </c>
      <c r="C267" s="222"/>
      <c r="D267" s="225"/>
      <c r="E267" s="225"/>
      <c r="F267" s="132"/>
      <c r="G267" s="45" t="str" cm="1">
        <f t="array" ref="G267">IFERROR(INDEX(對照用!$B$1:$D$103,SMALL(IF(對照用!$B$1:$B$103=E264,ROW(對照用!$B$1:$B$103),"X"),MOD(ROW(),6)+1),3),"")</f>
        <v/>
      </c>
      <c r="H267" s="11"/>
      <c r="I267" s="230"/>
      <c r="J267" s="225"/>
      <c r="K267" s="233"/>
      <c r="L267" s="163"/>
      <c r="M267" s="146"/>
      <c r="N267" s="146" t="str">
        <f t="shared" ref="N267" si="423">IF(L264="","",IF(L264="X","X",IF($E$2&lt;L264,"X
未達首次列計年度
Not reaching the initial calculation year",IF($E$2&gt;M264,"X
已過審核範圍 
Out of the audit scope","V"))))</f>
        <v/>
      </c>
      <c r="O267" s="149"/>
      <c r="P267" s="112"/>
      <c r="Q267" s="216"/>
    </row>
    <row r="268" spans="2:17" ht="24.75" customHeight="1">
      <c r="B268" s="219" t="str">
        <f t="shared" si="4"/>
        <v/>
      </c>
      <c r="C268" s="222"/>
      <c r="D268" s="225"/>
      <c r="E268" s="225"/>
      <c r="F268" s="132"/>
      <c r="G268" s="45" t="str" cm="1">
        <f t="array" ref="G268">IFERROR(INDEX(對照用!$B$1:$D$103,SMALL(IF(對照用!$B$1:$B$103=E264,ROW(對照用!$B$1:$B$103),"X"),MOD(ROW(),6)+1),3),"")</f>
        <v/>
      </c>
      <c r="H268" s="11"/>
      <c r="I268" s="230"/>
      <c r="J268" s="225"/>
      <c r="K268" s="233"/>
      <c r="L268" s="163"/>
      <c r="M268" s="146"/>
      <c r="N268" s="146" t="str">
        <f t="shared" ref="N268" si="424">IF(L264="","",IF(L264="X","X",IF($E$2&lt;L264,"X
未達首次列計年度
Not reaching the initial calculation year",IF($E$2&gt;M264,"X
已過審核範圍 
Out of the audit scope","V"))))</f>
        <v/>
      </c>
      <c r="O268" s="149"/>
      <c r="P268" s="112"/>
      <c r="Q268" s="216"/>
    </row>
    <row r="269" spans="2:17" ht="24.75" customHeight="1" thickBot="1">
      <c r="B269" s="220" t="str">
        <f t="shared" si="4"/>
        <v/>
      </c>
      <c r="C269" s="223"/>
      <c r="D269" s="226"/>
      <c r="E269" s="226"/>
      <c r="F269" s="228"/>
      <c r="G269" s="46" t="str" cm="1">
        <f t="array" ref="G269">IFERROR(INDEX(對照用!$B$1:$D$103,SMALL(IF(對照用!$B$1:$B$103=E264,ROW(對照用!$B$1:$B$103),"X"),MOD(ROW(),6)+1),3),"")</f>
        <v/>
      </c>
      <c r="H269" s="12"/>
      <c r="I269" s="231"/>
      <c r="J269" s="226"/>
      <c r="K269" s="234"/>
      <c r="L269" s="236"/>
      <c r="M269" s="210"/>
      <c r="N269" s="210" t="str">
        <f t="shared" ref="N269" si="425">IF(L264="","",IF(L264="X","X",IF($E$2&lt;L264,"X
未達首次列計年度
Not reaching the initial calculation year",IF($E$2&gt;M264,"X
已過審核範圍 
Out of the audit scope","V"))))</f>
        <v/>
      </c>
      <c r="O269" s="212"/>
      <c r="P269" s="214"/>
      <c r="Q269" s="217"/>
    </row>
    <row r="270" spans="2:17" ht="24.75" customHeight="1">
      <c r="B270" s="218" t="str">
        <f t="shared" ref="B270" si="426">IF(E270&lt;&gt;"",B264+1,"")</f>
        <v/>
      </c>
      <c r="C270" s="221" t="str">
        <f t="shared" ref="C270" si="427">IF(D270&lt;&gt;"",IF(D270&lt;$E$2,"舊","當"),"")</f>
        <v/>
      </c>
      <c r="D270" s="224"/>
      <c r="E270" s="224"/>
      <c r="F270" s="227" t="str">
        <f>_xlfn.IFNA(VLOOKUP(E270,對照用!$B:$C,2,0)," ")</f>
        <v xml:space="preserve"> </v>
      </c>
      <c r="G270" s="44" t="str" cm="1">
        <f t="array" ref="G270">IFERROR(INDEX(對照用!$B$1:$D$103,SMALL(IF(對照用!$B$1:$B$103=E270,ROW(對照用!$B$1:$B$103),"X"),MOD(ROW(),6)+1),3),"")</f>
        <v/>
      </c>
      <c r="H270" s="10"/>
      <c r="I270" s="229"/>
      <c r="J270" s="224"/>
      <c r="K270" s="232"/>
      <c r="L270" s="235"/>
      <c r="M270" s="209" t="str">
        <f t="shared" ref="M270" si="428">IF(L270="X","X",IF(L270&lt;&gt;0,L270+9,""))</f>
        <v/>
      </c>
      <c r="N270" s="209" t="str">
        <f t="shared" ref="N270" si="429">IF(L270="","",IF(L270="X","X",IF($E$2&lt;L270,"X
未達首次列計年度
Not reaching the initial calculation year",IF($E$2&gt;M270,"X
已過審核範圍 
Out of the audit scope","V"))))</f>
        <v/>
      </c>
      <c r="O270" s="211"/>
      <c r="P270" s="213" t="str">
        <f t="shared" ref="P270" si="430">IF(N270="X
未達首次列計年度
Not reaching the initial calculation year",0,IF(N270="X
已過審核範圍 
Out of the audit scope",0,IF(N270="X",0,IF(N270="","",IF(O270&lt;&gt;"",O270,I270)))))</f>
        <v/>
      </c>
      <c r="Q270" s="215"/>
    </row>
    <row r="271" spans="2:17" ht="24.75" customHeight="1">
      <c r="B271" s="219" t="str">
        <f t="shared" si="4"/>
        <v/>
      </c>
      <c r="C271" s="222"/>
      <c r="D271" s="225"/>
      <c r="E271" s="225"/>
      <c r="F271" s="132"/>
      <c r="G271" s="45" t="str" cm="1">
        <f t="array" ref="G271">IFERROR(INDEX(對照用!$B$1:$D$103,SMALL(IF(對照用!$B$1:$B$103=E270,ROW(對照用!$B$1:$B$103),"X"),MOD(ROW(),6)+1),3),"")</f>
        <v/>
      </c>
      <c r="H271" s="11"/>
      <c r="I271" s="230"/>
      <c r="J271" s="225"/>
      <c r="K271" s="233"/>
      <c r="L271" s="163"/>
      <c r="M271" s="146"/>
      <c r="N271" s="146" t="str">
        <f t="shared" ref="N271" si="431">IF(L270="","",IF(L270="X","X",IF($E$2&lt;L270,"X
未達首次列計年度
Not reaching the initial calculation year",IF($E$2&gt;M270,"X
已過審核範圍 
Out of the audit scope","V"))))</f>
        <v/>
      </c>
      <c r="O271" s="149"/>
      <c r="P271" s="112"/>
      <c r="Q271" s="216"/>
    </row>
    <row r="272" spans="2:17" ht="24.75" customHeight="1">
      <c r="B272" s="219" t="str">
        <f t="shared" ref="B272:B275" si="432">B271</f>
        <v/>
      </c>
      <c r="C272" s="222"/>
      <c r="D272" s="225"/>
      <c r="E272" s="225"/>
      <c r="F272" s="132"/>
      <c r="G272" s="45" t="str" cm="1">
        <f t="array" ref="G272">IFERROR(INDEX(對照用!$B$1:$D$103,SMALL(IF(對照用!$B$1:$B$103=E270,ROW(對照用!$B$1:$B$103),"X"),MOD(ROW(),6)+1),3),"")</f>
        <v/>
      </c>
      <c r="H272" s="11"/>
      <c r="I272" s="230"/>
      <c r="J272" s="225"/>
      <c r="K272" s="233"/>
      <c r="L272" s="163"/>
      <c r="M272" s="146"/>
      <c r="N272" s="146" t="str">
        <f t="shared" ref="N272" si="433">IF(L270="","",IF(L270="X","X",IF($E$2&lt;L270,"X
未達首次列計年度
Not reaching the initial calculation year",IF($E$2&gt;M270,"X
已過審核範圍 
Out of the audit scope","V"))))</f>
        <v/>
      </c>
      <c r="O272" s="149"/>
      <c r="P272" s="112"/>
      <c r="Q272" s="216"/>
    </row>
    <row r="273" spans="2:17" ht="24.75" customHeight="1">
      <c r="B273" s="219" t="str">
        <f t="shared" si="432"/>
        <v/>
      </c>
      <c r="C273" s="222"/>
      <c r="D273" s="225"/>
      <c r="E273" s="225"/>
      <c r="F273" s="132"/>
      <c r="G273" s="45" t="str" cm="1">
        <f t="array" ref="G273">IFERROR(INDEX(對照用!$B$1:$D$103,SMALL(IF(對照用!$B$1:$B$103=E270,ROW(對照用!$B$1:$B$103),"X"),MOD(ROW(),6)+1),3),"")</f>
        <v/>
      </c>
      <c r="H273" s="11"/>
      <c r="I273" s="230"/>
      <c r="J273" s="225"/>
      <c r="K273" s="233"/>
      <c r="L273" s="163"/>
      <c r="M273" s="146"/>
      <c r="N273" s="146" t="str">
        <f t="shared" ref="N273" si="434">IF(L270="","",IF(L270="X","X",IF($E$2&lt;L270,"X
未達首次列計年度
Not reaching the initial calculation year",IF($E$2&gt;M270,"X
已過審核範圍 
Out of the audit scope","V"))))</f>
        <v/>
      </c>
      <c r="O273" s="149"/>
      <c r="P273" s="112"/>
      <c r="Q273" s="216"/>
    </row>
    <row r="274" spans="2:17" ht="24.75" customHeight="1">
      <c r="B274" s="219" t="str">
        <f t="shared" si="432"/>
        <v/>
      </c>
      <c r="C274" s="222"/>
      <c r="D274" s="225"/>
      <c r="E274" s="225"/>
      <c r="F274" s="132"/>
      <c r="G274" s="45" t="str" cm="1">
        <f t="array" ref="G274">IFERROR(INDEX(對照用!$B$1:$D$103,SMALL(IF(對照用!$B$1:$B$103=E270,ROW(對照用!$B$1:$B$103),"X"),MOD(ROW(),6)+1),3),"")</f>
        <v/>
      </c>
      <c r="H274" s="11"/>
      <c r="I274" s="230"/>
      <c r="J274" s="225"/>
      <c r="K274" s="233"/>
      <c r="L274" s="163"/>
      <c r="M274" s="146"/>
      <c r="N274" s="146" t="str">
        <f t="shared" ref="N274" si="435">IF(L270="","",IF(L270="X","X",IF($E$2&lt;L270,"X
未達首次列計年度
Not reaching the initial calculation year",IF($E$2&gt;M270,"X
已過審核範圍 
Out of the audit scope","V"))))</f>
        <v/>
      </c>
      <c r="O274" s="149"/>
      <c r="P274" s="112"/>
      <c r="Q274" s="216"/>
    </row>
    <row r="275" spans="2:17" ht="24.75" customHeight="1" thickBot="1">
      <c r="B275" s="220" t="str">
        <f t="shared" si="432"/>
        <v/>
      </c>
      <c r="C275" s="223"/>
      <c r="D275" s="226"/>
      <c r="E275" s="226"/>
      <c r="F275" s="228"/>
      <c r="G275" s="46" t="str" cm="1">
        <f t="array" ref="G275">IFERROR(INDEX(對照用!$B$1:$D$103,SMALL(IF(對照用!$B$1:$B$103=E270,ROW(對照用!$B$1:$B$103),"X"),MOD(ROW(),6)+1),3),"")</f>
        <v/>
      </c>
      <c r="H275" s="12"/>
      <c r="I275" s="231"/>
      <c r="J275" s="226"/>
      <c r="K275" s="234"/>
      <c r="L275" s="236"/>
      <c r="M275" s="210"/>
      <c r="N275" s="210" t="str">
        <f t="shared" ref="N275" si="436">IF(L270="","",IF(L270="X","X",IF($E$2&lt;L270,"X
未達首次列計年度
Not reaching the initial calculation year",IF($E$2&gt;M270,"X
已過審核範圍 
Out of the audit scope","V"))))</f>
        <v/>
      </c>
      <c r="O275" s="212"/>
      <c r="P275" s="214"/>
      <c r="Q275" s="217"/>
    </row>
    <row r="276" spans="2:17" ht="24.75" customHeight="1">
      <c r="B276" s="218" t="str">
        <f t="shared" ref="B276" si="437">IF(E276&lt;&gt;"",B270+1,"")</f>
        <v/>
      </c>
      <c r="C276" s="221" t="str">
        <f t="shared" ref="C276" si="438">IF(D276&lt;&gt;"",IF(D276&lt;$E$2,"舊","當"),"")</f>
        <v/>
      </c>
      <c r="D276" s="224"/>
      <c r="E276" s="224"/>
      <c r="F276" s="227" t="str">
        <f>_xlfn.IFNA(VLOOKUP(E276,對照用!$B:$C,2,0)," ")</f>
        <v xml:space="preserve"> </v>
      </c>
      <c r="G276" s="44" t="str" cm="1">
        <f t="array" ref="G276">IFERROR(INDEX(對照用!$B$1:$D$103,SMALL(IF(對照用!$B$1:$B$103=E276,ROW(對照用!$B$1:$B$103),"X"),MOD(ROW(),6)+1),3),"")</f>
        <v/>
      </c>
      <c r="H276" s="10"/>
      <c r="I276" s="229"/>
      <c r="J276" s="224"/>
      <c r="K276" s="232"/>
      <c r="L276" s="235"/>
      <c r="M276" s="209" t="str">
        <f t="shared" ref="M276" si="439">IF(L276="X","X",IF(L276&lt;&gt;0,L276+9,""))</f>
        <v/>
      </c>
      <c r="N276" s="209" t="str">
        <f t="shared" ref="N276" si="440">IF(L276="","",IF(L276="X","X",IF($E$2&lt;L276,"X
未達首次列計年度
Not reaching the initial calculation year",IF($E$2&gt;M276,"X
已過審核範圍 
Out of the audit scope","V"))))</f>
        <v/>
      </c>
      <c r="O276" s="211"/>
      <c r="P276" s="213" t="str">
        <f t="shared" ref="P276" si="441">IF(N276="X
未達首次列計年度
Not reaching the initial calculation year",0,IF(N276="X
已過審核範圍 
Out of the audit scope",0,IF(N276="X",0,IF(N276="","",IF(O276&lt;&gt;"",O276,I276)))))</f>
        <v/>
      </c>
      <c r="Q276" s="215"/>
    </row>
    <row r="277" spans="2:17" ht="24.75" customHeight="1">
      <c r="B277" s="219" t="str">
        <f t="shared" ref="B277:B281" si="442">B276</f>
        <v/>
      </c>
      <c r="C277" s="222"/>
      <c r="D277" s="225"/>
      <c r="E277" s="225"/>
      <c r="F277" s="132"/>
      <c r="G277" s="45" t="str" cm="1">
        <f t="array" ref="G277">IFERROR(INDEX(對照用!$B$1:$D$103,SMALL(IF(對照用!$B$1:$B$103=E276,ROW(對照用!$B$1:$B$103),"X"),MOD(ROW(),6)+1),3),"")</f>
        <v/>
      </c>
      <c r="H277" s="11"/>
      <c r="I277" s="230"/>
      <c r="J277" s="225"/>
      <c r="K277" s="233"/>
      <c r="L277" s="163"/>
      <c r="M277" s="146"/>
      <c r="N277" s="146" t="str">
        <f t="shared" ref="N277" si="443">IF(L276="","",IF(L276="X","X",IF($E$2&lt;L276,"X
未達首次列計年度
Not reaching the initial calculation year",IF($E$2&gt;M276,"X
已過審核範圍 
Out of the audit scope","V"))))</f>
        <v/>
      </c>
      <c r="O277" s="149"/>
      <c r="P277" s="112"/>
      <c r="Q277" s="216"/>
    </row>
    <row r="278" spans="2:17" ht="24.75" customHeight="1">
      <c r="B278" s="219" t="str">
        <f t="shared" si="442"/>
        <v/>
      </c>
      <c r="C278" s="222"/>
      <c r="D278" s="225"/>
      <c r="E278" s="225"/>
      <c r="F278" s="132"/>
      <c r="G278" s="45" t="str" cm="1">
        <f t="array" ref="G278">IFERROR(INDEX(對照用!$B$1:$D$103,SMALL(IF(對照用!$B$1:$B$103=E276,ROW(對照用!$B$1:$B$103),"X"),MOD(ROW(),6)+1),3),"")</f>
        <v/>
      </c>
      <c r="H278" s="11"/>
      <c r="I278" s="230"/>
      <c r="J278" s="225"/>
      <c r="K278" s="233"/>
      <c r="L278" s="163"/>
      <c r="M278" s="146"/>
      <c r="N278" s="146" t="str">
        <f t="shared" ref="N278" si="444">IF(L276="","",IF(L276="X","X",IF($E$2&lt;L276,"X
未達首次列計年度
Not reaching the initial calculation year",IF($E$2&gt;M276,"X
已過審核範圍 
Out of the audit scope","V"))))</f>
        <v/>
      </c>
      <c r="O278" s="149"/>
      <c r="P278" s="112"/>
      <c r="Q278" s="216"/>
    </row>
    <row r="279" spans="2:17" ht="24.75" customHeight="1">
      <c r="B279" s="219" t="str">
        <f t="shared" si="442"/>
        <v/>
      </c>
      <c r="C279" s="222"/>
      <c r="D279" s="225"/>
      <c r="E279" s="225"/>
      <c r="F279" s="132"/>
      <c r="G279" s="45" t="str" cm="1">
        <f t="array" ref="G279">IFERROR(INDEX(對照用!$B$1:$D$103,SMALL(IF(對照用!$B$1:$B$103=E276,ROW(對照用!$B$1:$B$103),"X"),MOD(ROW(),6)+1),3),"")</f>
        <v/>
      </c>
      <c r="H279" s="11"/>
      <c r="I279" s="230"/>
      <c r="J279" s="225"/>
      <c r="K279" s="233"/>
      <c r="L279" s="163"/>
      <c r="M279" s="146"/>
      <c r="N279" s="146" t="str">
        <f t="shared" ref="N279" si="445">IF(L276="","",IF(L276="X","X",IF($E$2&lt;L276,"X
未達首次列計年度
Not reaching the initial calculation year",IF($E$2&gt;M276,"X
已過審核範圍 
Out of the audit scope","V"))))</f>
        <v/>
      </c>
      <c r="O279" s="149"/>
      <c r="P279" s="112"/>
      <c r="Q279" s="216"/>
    </row>
    <row r="280" spans="2:17" ht="24.75" customHeight="1">
      <c r="B280" s="219" t="str">
        <f t="shared" si="442"/>
        <v/>
      </c>
      <c r="C280" s="222"/>
      <c r="D280" s="225"/>
      <c r="E280" s="225"/>
      <c r="F280" s="132"/>
      <c r="G280" s="45" t="str" cm="1">
        <f t="array" ref="G280">IFERROR(INDEX(對照用!$B$1:$D$103,SMALL(IF(對照用!$B$1:$B$103=E276,ROW(對照用!$B$1:$B$103),"X"),MOD(ROW(),6)+1),3),"")</f>
        <v/>
      </c>
      <c r="H280" s="11"/>
      <c r="I280" s="230"/>
      <c r="J280" s="225"/>
      <c r="K280" s="233"/>
      <c r="L280" s="163"/>
      <c r="M280" s="146"/>
      <c r="N280" s="146" t="str">
        <f t="shared" ref="N280" si="446">IF(L276="","",IF(L276="X","X",IF($E$2&lt;L276,"X
未達首次列計年度
Not reaching the initial calculation year",IF($E$2&gt;M276,"X
已過審核範圍 
Out of the audit scope","V"))))</f>
        <v/>
      </c>
      <c r="O280" s="149"/>
      <c r="P280" s="112"/>
      <c r="Q280" s="216"/>
    </row>
    <row r="281" spans="2:17" ht="24.75" customHeight="1" thickBot="1">
      <c r="B281" s="220" t="str">
        <f t="shared" si="442"/>
        <v/>
      </c>
      <c r="C281" s="223"/>
      <c r="D281" s="226"/>
      <c r="E281" s="226"/>
      <c r="F281" s="228"/>
      <c r="G281" s="46" t="str" cm="1">
        <f t="array" ref="G281">IFERROR(INDEX(對照用!$B$1:$D$103,SMALL(IF(對照用!$B$1:$B$103=E276,ROW(對照用!$B$1:$B$103),"X"),MOD(ROW(),6)+1),3),"")</f>
        <v/>
      </c>
      <c r="H281" s="12"/>
      <c r="I281" s="231"/>
      <c r="J281" s="226"/>
      <c r="K281" s="234"/>
      <c r="L281" s="236"/>
      <c r="M281" s="210"/>
      <c r="N281" s="210" t="str">
        <f t="shared" ref="N281" si="447">IF(L276="","",IF(L276="X","X",IF($E$2&lt;L276,"X
未達首次列計年度
Not reaching the initial calculation year",IF($E$2&gt;M276,"X
已過審核範圍 
Out of the audit scope","V"))))</f>
        <v/>
      </c>
      <c r="O281" s="212"/>
      <c r="P281" s="214"/>
      <c r="Q281" s="217"/>
    </row>
    <row r="282" spans="2:17" ht="24.75" customHeight="1">
      <c r="B282" s="218" t="str">
        <f t="shared" ref="B282" si="448">IF(E282&lt;&gt;"",B276+1,"")</f>
        <v/>
      </c>
      <c r="C282" s="221" t="str">
        <f t="shared" ref="C282" si="449">IF(D282&lt;&gt;"",IF(D282&lt;$E$2,"舊","當"),"")</f>
        <v/>
      </c>
      <c r="D282" s="224"/>
      <c r="E282" s="224"/>
      <c r="F282" s="227" t="str">
        <f>_xlfn.IFNA(VLOOKUP(E282,對照用!$B:$C,2,0)," ")</f>
        <v xml:space="preserve"> </v>
      </c>
      <c r="G282" s="44" t="str" cm="1">
        <f t="array" ref="G282">IFERROR(INDEX(對照用!$B$1:$D$103,SMALL(IF(對照用!$B$1:$B$103=E282,ROW(對照用!$B$1:$B$103),"X"),MOD(ROW(),6)+1),3),"")</f>
        <v/>
      </c>
      <c r="H282" s="10"/>
      <c r="I282" s="229"/>
      <c r="J282" s="224"/>
      <c r="K282" s="232"/>
      <c r="L282" s="235"/>
      <c r="M282" s="209" t="str">
        <f t="shared" ref="M282" si="450">IF(L282="X","X",IF(L282&lt;&gt;0,L282+9,""))</f>
        <v/>
      </c>
      <c r="N282" s="209" t="str">
        <f t="shared" ref="N282" si="451">IF(L282="","",IF(L282="X","X",IF($E$2&lt;L282,"X
未達首次列計年度
Not reaching the initial calculation year",IF($E$2&gt;M282,"X
已過審核範圍 
Out of the audit scope","V"))))</f>
        <v/>
      </c>
      <c r="O282" s="211"/>
      <c r="P282" s="213" t="str">
        <f t="shared" ref="P282" si="452">IF(N282="X
未達首次列計年度
Not reaching the initial calculation year",0,IF(N282="X
已過審核範圍 
Out of the audit scope",0,IF(N282="X",0,IF(N282="","",IF(O282&lt;&gt;"",O282,I282)))))</f>
        <v/>
      </c>
      <c r="Q282" s="215"/>
    </row>
    <row r="283" spans="2:17" ht="24.75" customHeight="1">
      <c r="B283" s="219" t="str">
        <f t="shared" ref="B283:B287" si="453">B282</f>
        <v/>
      </c>
      <c r="C283" s="222"/>
      <c r="D283" s="225"/>
      <c r="E283" s="225"/>
      <c r="F283" s="132"/>
      <c r="G283" s="45" t="str" cm="1">
        <f t="array" ref="G283">IFERROR(INDEX(對照用!$B$1:$D$103,SMALL(IF(對照用!$B$1:$B$103=E282,ROW(對照用!$B$1:$B$103),"X"),MOD(ROW(),6)+1),3),"")</f>
        <v/>
      </c>
      <c r="H283" s="11"/>
      <c r="I283" s="230"/>
      <c r="J283" s="225"/>
      <c r="K283" s="233"/>
      <c r="L283" s="163"/>
      <c r="M283" s="146"/>
      <c r="N283" s="146" t="str">
        <f t="shared" ref="N283" si="454">IF(L282="","",IF(L282="X","X",IF($E$2&lt;L282,"X
未達首次列計年度
Not reaching the initial calculation year",IF($E$2&gt;M282,"X
已過審核範圍 
Out of the audit scope","V"))))</f>
        <v/>
      </c>
      <c r="O283" s="149"/>
      <c r="P283" s="112"/>
      <c r="Q283" s="216"/>
    </row>
    <row r="284" spans="2:17" ht="24.75" customHeight="1">
      <c r="B284" s="219" t="str">
        <f t="shared" si="453"/>
        <v/>
      </c>
      <c r="C284" s="222"/>
      <c r="D284" s="225"/>
      <c r="E284" s="225"/>
      <c r="F284" s="132"/>
      <c r="G284" s="45" t="str" cm="1">
        <f t="array" ref="G284">IFERROR(INDEX(對照用!$B$1:$D$103,SMALL(IF(對照用!$B$1:$B$103=E282,ROW(對照用!$B$1:$B$103),"X"),MOD(ROW(),6)+1),3),"")</f>
        <v/>
      </c>
      <c r="H284" s="11"/>
      <c r="I284" s="230"/>
      <c r="J284" s="225"/>
      <c r="K284" s="233"/>
      <c r="L284" s="163"/>
      <c r="M284" s="146"/>
      <c r="N284" s="146" t="str">
        <f t="shared" ref="N284" si="455">IF(L282="","",IF(L282="X","X",IF($E$2&lt;L282,"X
未達首次列計年度
Not reaching the initial calculation year",IF($E$2&gt;M282,"X
已過審核範圍 
Out of the audit scope","V"))))</f>
        <v/>
      </c>
      <c r="O284" s="149"/>
      <c r="P284" s="112"/>
      <c r="Q284" s="216"/>
    </row>
    <row r="285" spans="2:17" ht="24.75" customHeight="1">
      <c r="B285" s="219" t="str">
        <f t="shared" si="453"/>
        <v/>
      </c>
      <c r="C285" s="222"/>
      <c r="D285" s="225"/>
      <c r="E285" s="225"/>
      <c r="F285" s="132"/>
      <c r="G285" s="45" t="str" cm="1">
        <f t="array" ref="G285">IFERROR(INDEX(對照用!$B$1:$D$103,SMALL(IF(對照用!$B$1:$B$103=E282,ROW(對照用!$B$1:$B$103),"X"),MOD(ROW(),6)+1),3),"")</f>
        <v/>
      </c>
      <c r="H285" s="11"/>
      <c r="I285" s="230"/>
      <c r="J285" s="225"/>
      <c r="K285" s="233"/>
      <c r="L285" s="163"/>
      <c r="M285" s="146"/>
      <c r="N285" s="146" t="str">
        <f t="shared" ref="N285" si="456">IF(L282="","",IF(L282="X","X",IF($E$2&lt;L282,"X
未達首次列計年度
Not reaching the initial calculation year",IF($E$2&gt;M282,"X
已過審核範圍 
Out of the audit scope","V"))))</f>
        <v/>
      </c>
      <c r="O285" s="149"/>
      <c r="P285" s="112"/>
      <c r="Q285" s="216"/>
    </row>
    <row r="286" spans="2:17" ht="24.75" customHeight="1">
      <c r="B286" s="219" t="str">
        <f t="shared" si="453"/>
        <v/>
      </c>
      <c r="C286" s="222"/>
      <c r="D286" s="225"/>
      <c r="E286" s="225"/>
      <c r="F286" s="132"/>
      <c r="G286" s="45" t="str" cm="1">
        <f t="array" ref="G286">IFERROR(INDEX(對照用!$B$1:$D$103,SMALL(IF(對照用!$B$1:$B$103=E282,ROW(對照用!$B$1:$B$103),"X"),MOD(ROW(),6)+1),3),"")</f>
        <v/>
      </c>
      <c r="H286" s="11"/>
      <c r="I286" s="230"/>
      <c r="J286" s="225"/>
      <c r="K286" s="233"/>
      <c r="L286" s="163"/>
      <c r="M286" s="146"/>
      <c r="N286" s="146" t="str">
        <f t="shared" ref="N286" si="457">IF(L282="","",IF(L282="X","X",IF($E$2&lt;L282,"X
未達首次列計年度
Not reaching the initial calculation year",IF($E$2&gt;M282,"X
已過審核範圍 
Out of the audit scope","V"))))</f>
        <v/>
      </c>
      <c r="O286" s="149"/>
      <c r="P286" s="112"/>
      <c r="Q286" s="216"/>
    </row>
    <row r="287" spans="2:17" ht="24.75" customHeight="1" thickBot="1">
      <c r="B287" s="220" t="str">
        <f t="shared" si="453"/>
        <v/>
      </c>
      <c r="C287" s="223"/>
      <c r="D287" s="226"/>
      <c r="E287" s="226"/>
      <c r="F287" s="228"/>
      <c r="G287" s="46" t="str" cm="1">
        <f t="array" ref="G287">IFERROR(INDEX(對照用!$B$1:$D$103,SMALL(IF(對照用!$B$1:$B$103=E282,ROW(對照用!$B$1:$B$103),"X"),MOD(ROW(),6)+1),3),"")</f>
        <v/>
      </c>
      <c r="H287" s="12"/>
      <c r="I287" s="231"/>
      <c r="J287" s="226"/>
      <c r="K287" s="234"/>
      <c r="L287" s="236"/>
      <c r="M287" s="210"/>
      <c r="N287" s="210" t="str">
        <f t="shared" ref="N287" si="458">IF(L282="","",IF(L282="X","X",IF($E$2&lt;L282,"X
未達首次列計年度
Not reaching the initial calculation year",IF($E$2&gt;M282,"X
已過審核範圍 
Out of the audit scope","V"))))</f>
        <v/>
      </c>
      <c r="O287" s="212"/>
      <c r="P287" s="214"/>
      <c r="Q287" s="217"/>
    </row>
    <row r="288" spans="2:17" ht="24.75" customHeight="1">
      <c r="B288" s="218" t="str">
        <f t="shared" ref="B288" si="459">IF(E288&lt;&gt;"",B282+1,"")</f>
        <v/>
      </c>
      <c r="C288" s="221" t="str">
        <f t="shared" ref="C288" si="460">IF(D288&lt;&gt;"",IF(D288&lt;$E$2,"舊","當"),"")</f>
        <v/>
      </c>
      <c r="D288" s="224"/>
      <c r="E288" s="224"/>
      <c r="F288" s="227" t="str">
        <f>_xlfn.IFNA(VLOOKUP(E288,對照用!$B:$C,2,0)," ")</f>
        <v xml:space="preserve"> </v>
      </c>
      <c r="G288" s="44" t="str" cm="1">
        <f t="array" ref="G288">IFERROR(INDEX(對照用!$B$1:$D$103,SMALL(IF(對照用!$B$1:$B$103=E288,ROW(對照用!$B$1:$B$103),"X"),MOD(ROW(),6)+1),3),"")</f>
        <v/>
      </c>
      <c r="H288" s="10"/>
      <c r="I288" s="229"/>
      <c r="J288" s="224"/>
      <c r="K288" s="232"/>
      <c r="L288" s="235"/>
      <c r="M288" s="209" t="str">
        <f t="shared" ref="M288" si="461">IF(L288="X","X",IF(L288&lt;&gt;0,L288+9,""))</f>
        <v/>
      </c>
      <c r="N288" s="209" t="str">
        <f t="shared" ref="N288" si="462">IF(L288="","",IF(L288="X","X",IF($E$2&lt;L288,"X
未達首次列計年度
Not reaching the initial calculation year",IF($E$2&gt;M288,"X
已過審核範圍 
Out of the audit scope","V"))))</f>
        <v/>
      </c>
      <c r="O288" s="211"/>
      <c r="P288" s="213" t="str">
        <f t="shared" ref="P288" si="463">IF(N288="X
未達首次列計年度
Not reaching the initial calculation year",0,IF(N288="X
已過審核範圍 
Out of the audit scope",0,IF(N288="X",0,IF(N288="","",IF(O288&lt;&gt;"",O288,I288)))))</f>
        <v/>
      </c>
      <c r="Q288" s="215"/>
    </row>
    <row r="289" spans="2:17" ht="24.75" customHeight="1">
      <c r="B289" s="219" t="str">
        <f t="shared" ref="B289:B293" si="464">B288</f>
        <v/>
      </c>
      <c r="C289" s="222"/>
      <c r="D289" s="225"/>
      <c r="E289" s="225"/>
      <c r="F289" s="132"/>
      <c r="G289" s="45" t="str" cm="1">
        <f t="array" ref="G289">IFERROR(INDEX(對照用!$B$1:$D$103,SMALL(IF(對照用!$B$1:$B$103=E288,ROW(對照用!$B$1:$B$103),"X"),MOD(ROW(),6)+1),3),"")</f>
        <v/>
      </c>
      <c r="H289" s="11"/>
      <c r="I289" s="230"/>
      <c r="J289" s="225"/>
      <c r="K289" s="233"/>
      <c r="L289" s="163"/>
      <c r="M289" s="146"/>
      <c r="N289" s="146" t="str">
        <f t="shared" ref="N289" si="465">IF(L288="","",IF(L288="X","X",IF($E$2&lt;L288,"X
未達首次列計年度
Not reaching the initial calculation year",IF($E$2&gt;M288,"X
已過審核範圍 
Out of the audit scope","V"))))</f>
        <v/>
      </c>
      <c r="O289" s="149"/>
      <c r="P289" s="112"/>
      <c r="Q289" s="216"/>
    </row>
    <row r="290" spans="2:17" ht="24.75" customHeight="1">
      <c r="B290" s="219" t="str">
        <f t="shared" si="464"/>
        <v/>
      </c>
      <c r="C290" s="222"/>
      <c r="D290" s="225"/>
      <c r="E290" s="225"/>
      <c r="F290" s="132"/>
      <c r="G290" s="45" t="str" cm="1">
        <f t="array" ref="G290">IFERROR(INDEX(對照用!$B$1:$D$103,SMALL(IF(對照用!$B$1:$B$103=E288,ROW(對照用!$B$1:$B$103),"X"),MOD(ROW(),6)+1),3),"")</f>
        <v/>
      </c>
      <c r="H290" s="11"/>
      <c r="I290" s="230"/>
      <c r="J290" s="225"/>
      <c r="K290" s="233"/>
      <c r="L290" s="163"/>
      <c r="M290" s="146"/>
      <c r="N290" s="146" t="str">
        <f t="shared" ref="N290" si="466">IF(L288="","",IF(L288="X","X",IF($E$2&lt;L288,"X
未達首次列計年度
Not reaching the initial calculation year",IF($E$2&gt;M288,"X
已過審核範圍 
Out of the audit scope","V"))))</f>
        <v/>
      </c>
      <c r="O290" s="149"/>
      <c r="P290" s="112"/>
      <c r="Q290" s="216"/>
    </row>
    <row r="291" spans="2:17" ht="24.75" customHeight="1">
      <c r="B291" s="219" t="str">
        <f t="shared" si="464"/>
        <v/>
      </c>
      <c r="C291" s="222"/>
      <c r="D291" s="225"/>
      <c r="E291" s="225"/>
      <c r="F291" s="132"/>
      <c r="G291" s="45" t="str" cm="1">
        <f t="array" ref="G291">IFERROR(INDEX(對照用!$B$1:$D$103,SMALL(IF(對照用!$B$1:$B$103=E288,ROW(對照用!$B$1:$B$103),"X"),MOD(ROW(),6)+1),3),"")</f>
        <v/>
      </c>
      <c r="H291" s="11"/>
      <c r="I291" s="230"/>
      <c r="J291" s="225"/>
      <c r="K291" s="233"/>
      <c r="L291" s="163"/>
      <c r="M291" s="146"/>
      <c r="N291" s="146" t="str">
        <f t="shared" ref="N291" si="467">IF(L288="","",IF(L288="X","X",IF($E$2&lt;L288,"X
未達首次列計年度
Not reaching the initial calculation year",IF($E$2&gt;M288,"X
已過審核範圍 
Out of the audit scope","V"))))</f>
        <v/>
      </c>
      <c r="O291" s="149"/>
      <c r="P291" s="112"/>
      <c r="Q291" s="216"/>
    </row>
    <row r="292" spans="2:17" ht="24.75" customHeight="1">
      <c r="B292" s="219" t="str">
        <f t="shared" si="464"/>
        <v/>
      </c>
      <c r="C292" s="222"/>
      <c r="D292" s="225"/>
      <c r="E292" s="225"/>
      <c r="F292" s="132"/>
      <c r="G292" s="45" t="str" cm="1">
        <f t="array" ref="G292">IFERROR(INDEX(對照用!$B$1:$D$103,SMALL(IF(對照用!$B$1:$B$103=E288,ROW(對照用!$B$1:$B$103),"X"),MOD(ROW(),6)+1),3),"")</f>
        <v/>
      </c>
      <c r="H292" s="11"/>
      <c r="I292" s="230"/>
      <c r="J292" s="225"/>
      <c r="K292" s="233"/>
      <c r="L292" s="163"/>
      <c r="M292" s="146"/>
      <c r="N292" s="146" t="str">
        <f t="shared" ref="N292" si="468">IF(L288="","",IF(L288="X","X",IF($E$2&lt;L288,"X
未達首次列計年度
Not reaching the initial calculation year",IF($E$2&gt;M288,"X
已過審核範圍 
Out of the audit scope","V"))))</f>
        <v/>
      </c>
      <c r="O292" s="149"/>
      <c r="P292" s="112"/>
      <c r="Q292" s="216"/>
    </row>
    <row r="293" spans="2:17" ht="24.75" customHeight="1" thickBot="1">
      <c r="B293" s="220" t="str">
        <f t="shared" si="464"/>
        <v/>
      </c>
      <c r="C293" s="223"/>
      <c r="D293" s="226"/>
      <c r="E293" s="226"/>
      <c r="F293" s="228"/>
      <c r="G293" s="46" t="str" cm="1">
        <f t="array" ref="G293">IFERROR(INDEX(對照用!$B$1:$D$103,SMALL(IF(對照用!$B$1:$B$103=E288,ROW(對照用!$B$1:$B$103),"X"),MOD(ROW(),6)+1),3),"")</f>
        <v/>
      </c>
      <c r="H293" s="12"/>
      <c r="I293" s="231"/>
      <c r="J293" s="226"/>
      <c r="K293" s="234"/>
      <c r="L293" s="236"/>
      <c r="M293" s="210"/>
      <c r="N293" s="210" t="str">
        <f t="shared" ref="N293" si="469">IF(L288="","",IF(L288="X","X",IF($E$2&lt;L288,"X
未達首次列計年度
Not reaching the initial calculation year",IF($E$2&gt;M288,"X
已過審核範圍 
Out of the audit scope","V"))))</f>
        <v/>
      </c>
      <c r="O293" s="212"/>
      <c r="P293" s="214"/>
      <c r="Q293" s="217"/>
    </row>
    <row r="294" spans="2:17" ht="24.75" customHeight="1">
      <c r="B294" s="218" t="str">
        <f t="shared" ref="B294" si="470">IF(E294&lt;&gt;"",B288+1,"")</f>
        <v/>
      </c>
      <c r="C294" s="221" t="str">
        <f t="shared" ref="C294" si="471">IF(D294&lt;&gt;"",IF(D294&lt;$E$2,"舊","當"),"")</f>
        <v/>
      </c>
      <c r="D294" s="224"/>
      <c r="E294" s="224"/>
      <c r="F294" s="227" t="str">
        <f>_xlfn.IFNA(VLOOKUP(E294,對照用!$B:$C,2,0)," ")</f>
        <v xml:space="preserve"> </v>
      </c>
      <c r="G294" s="44" t="str" cm="1">
        <f t="array" ref="G294">IFERROR(INDEX(對照用!$B$1:$D$103,SMALL(IF(對照用!$B$1:$B$103=E294,ROW(對照用!$B$1:$B$103),"X"),MOD(ROW(),6)+1),3),"")</f>
        <v/>
      </c>
      <c r="H294" s="10"/>
      <c r="I294" s="229"/>
      <c r="J294" s="224"/>
      <c r="K294" s="232"/>
      <c r="L294" s="235"/>
      <c r="M294" s="209" t="str">
        <f t="shared" ref="M294" si="472">IF(L294="X","X",IF(L294&lt;&gt;0,L294+9,""))</f>
        <v/>
      </c>
      <c r="N294" s="209" t="str">
        <f t="shared" ref="N294" si="473">IF(L294="","",IF(L294="X","X",IF($E$2&lt;L294,"X
未達首次列計年度
Not reaching the initial calculation year",IF($E$2&gt;M294,"X
已過審核範圍 
Out of the audit scope","V"))))</f>
        <v/>
      </c>
      <c r="O294" s="211"/>
      <c r="P294" s="213" t="str">
        <f t="shared" ref="P294" si="474">IF(N294="X
未達首次列計年度
Not reaching the initial calculation year",0,IF(N294="X
已過審核範圍 
Out of the audit scope",0,IF(N294="X",0,IF(N294="","",IF(O294&lt;&gt;"",O294,I294)))))</f>
        <v/>
      </c>
      <c r="Q294" s="215"/>
    </row>
    <row r="295" spans="2:17" ht="24.75" customHeight="1">
      <c r="B295" s="219" t="str">
        <f t="shared" ref="B295:B299" si="475">B294</f>
        <v/>
      </c>
      <c r="C295" s="222"/>
      <c r="D295" s="225"/>
      <c r="E295" s="225"/>
      <c r="F295" s="132"/>
      <c r="G295" s="45" t="str" cm="1">
        <f t="array" ref="G295">IFERROR(INDEX(對照用!$B$1:$D$103,SMALL(IF(對照用!$B$1:$B$103=E294,ROW(對照用!$B$1:$B$103),"X"),MOD(ROW(),6)+1),3),"")</f>
        <v/>
      </c>
      <c r="H295" s="11"/>
      <c r="I295" s="230"/>
      <c r="J295" s="225"/>
      <c r="K295" s="233"/>
      <c r="L295" s="163"/>
      <c r="M295" s="146"/>
      <c r="N295" s="146" t="str">
        <f t="shared" ref="N295" si="476">IF(L294="","",IF(L294="X","X",IF($E$2&lt;L294,"X
未達首次列計年度
Not reaching the initial calculation year",IF($E$2&gt;M294,"X
已過審核範圍 
Out of the audit scope","V"))))</f>
        <v/>
      </c>
      <c r="O295" s="149"/>
      <c r="P295" s="112"/>
      <c r="Q295" s="216"/>
    </row>
    <row r="296" spans="2:17" ht="24.75" customHeight="1">
      <c r="B296" s="219" t="str">
        <f t="shared" si="475"/>
        <v/>
      </c>
      <c r="C296" s="222"/>
      <c r="D296" s="225"/>
      <c r="E296" s="225"/>
      <c r="F296" s="132"/>
      <c r="G296" s="45" t="str" cm="1">
        <f t="array" ref="G296">IFERROR(INDEX(對照用!$B$1:$D$103,SMALL(IF(對照用!$B$1:$B$103=E294,ROW(對照用!$B$1:$B$103),"X"),MOD(ROW(),6)+1),3),"")</f>
        <v/>
      </c>
      <c r="H296" s="11"/>
      <c r="I296" s="230"/>
      <c r="J296" s="225"/>
      <c r="K296" s="233"/>
      <c r="L296" s="163"/>
      <c r="M296" s="146"/>
      <c r="N296" s="146" t="str">
        <f t="shared" ref="N296" si="477">IF(L294="","",IF(L294="X","X",IF($E$2&lt;L294,"X
未達首次列計年度
Not reaching the initial calculation year",IF($E$2&gt;M294,"X
已過審核範圍 
Out of the audit scope","V"))))</f>
        <v/>
      </c>
      <c r="O296" s="149"/>
      <c r="P296" s="112"/>
      <c r="Q296" s="216"/>
    </row>
    <row r="297" spans="2:17" ht="24.75" customHeight="1">
      <c r="B297" s="219" t="str">
        <f t="shared" si="475"/>
        <v/>
      </c>
      <c r="C297" s="222"/>
      <c r="D297" s="225"/>
      <c r="E297" s="225"/>
      <c r="F297" s="132"/>
      <c r="G297" s="45" t="str" cm="1">
        <f t="array" ref="G297">IFERROR(INDEX(對照用!$B$1:$D$103,SMALL(IF(對照用!$B$1:$B$103=E294,ROW(對照用!$B$1:$B$103),"X"),MOD(ROW(),6)+1),3),"")</f>
        <v/>
      </c>
      <c r="H297" s="11"/>
      <c r="I297" s="230"/>
      <c r="J297" s="225"/>
      <c r="K297" s="233"/>
      <c r="L297" s="163"/>
      <c r="M297" s="146"/>
      <c r="N297" s="146" t="str">
        <f t="shared" ref="N297" si="478">IF(L294="","",IF(L294="X","X",IF($E$2&lt;L294,"X
未達首次列計年度
Not reaching the initial calculation year",IF($E$2&gt;M294,"X
已過審核範圍 
Out of the audit scope","V"))))</f>
        <v/>
      </c>
      <c r="O297" s="149"/>
      <c r="P297" s="112"/>
      <c r="Q297" s="216"/>
    </row>
    <row r="298" spans="2:17" ht="24.75" customHeight="1">
      <c r="B298" s="219" t="str">
        <f t="shared" si="475"/>
        <v/>
      </c>
      <c r="C298" s="222"/>
      <c r="D298" s="225"/>
      <c r="E298" s="225"/>
      <c r="F298" s="132"/>
      <c r="G298" s="45" t="str" cm="1">
        <f t="array" ref="G298">IFERROR(INDEX(對照用!$B$1:$D$103,SMALL(IF(對照用!$B$1:$B$103=E294,ROW(對照用!$B$1:$B$103),"X"),MOD(ROW(),6)+1),3),"")</f>
        <v/>
      </c>
      <c r="H298" s="11"/>
      <c r="I298" s="230"/>
      <c r="J298" s="225"/>
      <c r="K298" s="233"/>
      <c r="L298" s="163"/>
      <c r="M298" s="146"/>
      <c r="N298" s="146" t="str">
        <f t="shared" ref="N298" si="479">IF(L294="","",IF(L294="X","X",IF($E$2&lt;L294,"X
未達首次列計年度
Not reaching the initial calculation year",IF($E$2&gt;M294,"X
已過審核範圍 
Out of the audit scope","V"))))</f>
        <v/>
      </c>
      <c r="O298" s="149"/>
      <c r="P298" s="112"/>
      <c r="Q298" s="216"/>
    </row>
    <row r="299" spans="2:17" ht="24.75" customHeight="1" thickBot="1">
      <c r="B299" s="220" t="str">
        <f t="shared" si="475"/>
        <v/>
      </c>
      <c r="C299" s="223"/>
      <c r="D299" s="226"/>
      <c r="E299" s="226"/>
      <c r="F299" s="228"/>
      <c r="G299" s="46" t="str" cm="1">
        <f t="array" ref="G299">IFERROR(INDEX(對照用!$B$1:$D$103,SMALL(IF(對照用!$B$1:$B$103=E294,ROW(對照用!$B$1:$B$103),"X"),MOD(ROW(),6)+1),3),"")</f>
        <v/>
      </c>
      <c r="H299" s="12"/>
      <c r="I299" s="231"/>
      <c r="J299" s="226"/>
      <c r="K299" s="234"/>
      <c r="L299" s="236"/>
      <c r="M299" s="210"/>
      <c r="N299" s="210" t="str">
        <f t="shared" ref="N299" si="480">IF(L294="","",IF(L294="X","X",IF($E$2&lt;L294,"X
未達首次列計年度
Not reaching the initial calculation year",IF($E$2&gt;M294,"X
已過審核範圍 
Out of the audit scope","V"))))</f>
        <v/>
      </c>
      <c r="O299" s="212"/>
      <c r="P299" s="214"/>
      <c r="Q299" s="217"/>
    </row>
    <row r="300" spans="2:17" ht="24.75" customHeight="1">
      <c r="B300" s="218" t="str">
        <f t="shared" ref="B300" si="481">IF(E300&lt;&gt;"",B294+1,"")</f>
        <v/>
      </c>
      <c r="C300" s="221" t="str">
        <f t="shared" ref="C300" si="482">IF(D300&lt;&gt;"",IF(D300&lt;$E$2,"舊","當"),"")</f>
        <v/>
      </c>
      <c r="D300" s="224"/>
      <c r="E300" s="224"/>
      <c r="F300" s="227" t="str">
        <f>_xlfn.IFNA(VLOOKUP(E300,對照用!$B:$C,2,0)," ")</f>
        <v xml:space="preserve"> </v>
      </c>
      <c r="G300" s="44" t="str" cm="1">
        <f t="array" ref="G300">IFERROR(INDEX(對照用!$B$1:$D$103,SMALL(IF(對照用!$B$1:$B$103=E300,ROW(對照用!$B$1:$B$103),"X"),MOD(ROW(),6)+1),3),"")</f>
        <v/>
      </c>
      <c r="H300" s="10"/>
      <c r="I300" s="229"/>
      <c r="J300" s="224"/>
      <c r="K300" s="232"/>
      <c r="L300" s="235"/>
      <c r="M300" s="209" t="str">
        <f t="shared" ref="M300" si="483">IF(L300="X","X",IF(L300&lt;&gt;0,L300+9,""))</f>
        <v/>
      </c>
      <c r="N300" s="209" t="str">
        <f t="shared" ref="N300" si="484">IF(L300="","",IF(L300="X","X",IF($E$2&lt;L300,"X
未達首次列計年度
Not reaching the initial calculation year",IF($E$2&gt;M300,"X
已過審核範圍 
Out of the audit scope","V"))))</f>
        <v/>
      </c>
      <c r="O300" s="211"/>
      <c r="P300" s="213" t="str">
        <f t="shared" ref="P300" si="485">IF(N300="X
未達首次列計年度
Not reaching the initial calculation year",0,IF(N300="X
已過審核範圍 
Out of the audit scope",0,IF(N300="X",0,IF(N300="","",IF(O300&lt;&gt;"",O300,I300)))))</f>
        <v/>
      </c>
      <c r="Q300" s="215"/>
    </row>
    <row r="301" spans="2:17" ht="24.75" customHeight="1">
      <c r="B301" s="219" t="str">
        <f t="shared" ref="B301:B305" si="486">B300</f>
        <v/>
      </c>
      <c r="C301" s="222"/>
      <c r="D301" s="225"/>
      <c r="E301" s="225"/>
      <c r="F301" s="132"/>
      <c r="G301" s="45" t="str" cm="1">
        <f t="array" ref="G301">IFERROR(INDEX(對照用!$B$1:$D$103,SMALL(IF(對照用!$B$1:$B$103=E300,ROW(對照用!$B$1:$B$103),"X"),MOD(ROW(),6)+1),3),"")</f>
        <v/>
      </c>
      <c r="H301" s="11"/>
      <c r="I301" s="230"/>
      <c r="J301" s="225"/>
      <c r="K301" s="233"/>
      <c r="L301" s="163"/>
      <c r="M301" s="146"/>
      <c r="N301" s="146" t="str">
        <f t="shared" ref="N301" si="487">IF(L300="","",IF(L300="X","X",IF($E$2&lt;L300,"X
未達首次列計年度
Not reaching the initial calculation year",IF($E$2&gt;M300,"X
已過審核範圍 
Out of the audit scope","V"))))</f>
        <v/>
      </c>
      <c r="O301" s="149"/>
      <c r="P301" s="112"/>
      <c r="Q301" s="216"/>
    </row>
    <row r="302" spans="2:17" ht="24.75" customHeight="1">
      <c r="B302" s="219" t="str">
        <f t="shared" si="486"/>
        <v/>
      </c>
      <c r="C302" s="222"/>
      <c r="D302" s="225"/>
      <c r="E302" s="225"/>
      <c r="F302" s="132"/>
      <c r="G302" s="45" t="str" cm="1">
        <f t="array" ref="G302">IFERROR(INDEX(對照用!$B$1:$D$103,SMALL(IF(對照用!$B$1:$B$103=E300,ROW(對照用!$B$1:$B$103),"X"),MOD(ROW(),6)+1),3),"")</f>
        <v/>
      </c>
      <c r="H302" s="11"/>
      <c r="I302" s="230"/>
      <c r="J302" s="225"/>
      <c r="K302" s="233"/>
      <c r="L302" s="163"/>
      <c r="M302" s="146"/>
      <c r="N302" s="146" t="str">
        <f t="shared" ref="N302" si="488">IF(L300="","",IF(L300="X","X",IF($E$2&lt;L300,"X
未達首次列計年度
Not reaching the initial calculation year",IF($E$2&gt;M300,"X
已過審核範圍 
Out of the audit scope","V"))))</f>
        <v/>
      </c>
      <c r="O302" s="149"/>
      <c r="P302" s="112"/>
      <c r="Q302" s="216"/>
    </row>
    <row r="303" spans="2:17" ht="24.75" customHeight="1">
      <c r="B303" s="219" t="str">
        <f t="shared" si="486"/>
        <v/>
      </c>
      <c r="C303" s="222"/>
      <c r="D303" s="225"/>
      <c r="E303" s="225"/>
      <c r="F303" s="132"/>
      <c r="G303" s="45" t="str" cm="1">
        <f t="array" ref="G303">IFERROR(INDEX(對照用!$B$1:$D$103,SMALL(IF(對照用!$B$1:$B$103=E300,ROW(對照用!$B$1:$B$103),"X"),MOD(ROW(),6)+1),3),"")</f>
        <v/>
      </c>
      <c r="H303" s="11"/>
      <c r="I303" s="230"/>
      <c r="J303" s="225"/>
      <c r="K303" s="233"/>
      <c r="L303" s="163"/>
      <c r="M303" s="146"/>
      <c r="N303" s="146" t="str">
        <f t="shared" ref="N303" si="489">IF(L300="","",IF(L300="X","X",IF($E$2&lt;L300,"X
未達首次列計年度
Not reaching the initial calculation year",IF($E$2&gt;M300,"X
已過審核範圍 
Out of the audit scope","V"))))</f>
        <v/>
      </c>
      <c r="O303" s="149"/>
      <c r="P303" s="112"/>
      <c r="Q303" s="216"/>
    </row>
    <row r="304" spans="2:17" ht="24.75" customHeight="1">
      <c r="B304" s="219" t="str">
        <f t="shared" si="486"/>
        <v/>
      </c>
      <c r="C304" s="222"/>
      <c r="D304" s="225"/>
      <c r="E304" s="225"/>
      <c r="F304" s="132"/>
      <c r="G304" s="45" t="str" cm="1">
        <f t="array" ref="G304">IFERROR(INDEX(對照用!$B$1:$D$103,SMALL(IF(對照用!$B$1:$B$103=E300,ROW(對照用!$B$1:$B$103),"X"),MOD(ROW(),6)+1),3),"")</f>
        <v/>
      </c>
      <c r="H304" s="11"/>
      <c r="I304" s="230"/>
      <c r="J304" s="225"/>
      <c r="K304" s="233"/>
      <c r="L304" s="163"/>
      <c r="M304" s="146"/>
      <c r="N304" s="146" t="str">
        <f t="shared" ref="N304" si="490">IF(L300="","",IF(L300="X","X",IF($E$2&lt;L300,"X
未達首次列計年度
Not reaching the initial calculation year",IF($E$2&gt;M300,"X
已過審核範圍 
Out of the audit scope","V"))))</f>
        <v/>
      </c>
      <c r="O304" s="149"/>
      <c r="P304" s="112"/>
      <c r="Q304" s="216"/>
    </row>
    <row r="305" spans="2:17" ht="24.75" customHeight="1" thickBot="1">
      <c r="B305" s="220" t="str">
        <f t="shared" si="486"/>
        <v/>
      </c>
      <c r="C305" s="223"/>
      <c r="D305" s="226"/>
      <c r="E305" s="226"/>
      <c r="F305" s="228"/>
      <c r="G305" s="46" t="str" cm="1">
        <f t="array" ref="G305">IFERROR(INDEX(對照用!$B$1:$D$103,SMALL(IF(對照用!$B$1:$B$103=E300,ROW(對照用!$B$1:$B$103),"X"),MOD(ROW(),6)+1),3),"")</f>
        <v/>
      </c>
      <c r="H305" s="12"/>
      <c r="I305" s="231"/>
      <c r="J305" s="226"/>
      <c r="K305" s="234"/>
      <c r="L305" s="236"/>
      <c r="M305" s="210"/>
      <c r="N305" s="210" t="str">
        <f t="shared" ref="N305" si="491">IF(L300="","",IF(L300="X","X",IF($E$2&lt;L300,"X
未達首次列計年度
Not reaching the initial calculation year",IF($E$2&gt;M300,"X
已過審核範圍 
Out of the audit scope","V"))))</f>
        <v/>
      </c>
      <c r="O305" s="212"/>
      <c r="P305" s="214"/>
      <c r="Q305" s="217"/>
    </row>
    <row r="306" spans="2:17" ht="24.75" customHeight="1">
      <c r="B306" s="218" t="str">
        <f t="shared" ref="B306" si="492">IF(E306&lt;&gt;"",B300+1,"")</f>
        <v/>
      </c>
      <c r="C306" s="221" t="str">
        <f t="shared" ref="C306" si="493">IF(D306&lt;&gt;"",IF(D306&lt;$E$2,"舊","當"),"")</f>
        <v/>
      </c>
      <c r="D306" s="224"/>
      <c r="E306" s="224"/>
      <c r="F306" s="227" t="str">
        <f>_xlfn.IFNA(VLOOKUP(E306,對照用!$B:$C,2,0)," ")</f>
        <v xml:space="preserve"> </v>
      </c>
      <c r="G306" s="44" t="str" cm="1">
        <f t="array" ref="G306">IFERROR(INDEX(對照用!$B$1:$D$103,SMALL(IF(對照用!$B$1:$B$103=E306,ROW(對照用!$B$1:$B$103),"X"),MOD(ROW(),6)+1),3),"")</f>
        <v/>
      </c>
      <c r="H306" s="10"/>
      <c r="I306" s="229"/>
      <c r="J306" s="224"/>
      <c r="K306" s="232"/>
      <c r="L306" s="235"/>
      <c r="M306" s="209" t="str">
        <f t="shared" ref="M306" si="494">IF(L306="X","X",IF(L306&lt;&gt;0,L306+9,""))</f>
        <v/>
      </c>
      <c r="N306" s="209" t="str">
        <f t="shared" ref="N306" si="495">IF(L306="","",IF(L306="X","X",IF($E$2&lt;L306,"X
未達首次列計年度
Not reaching the initial calculation year",IF($E$2&gt;M306,"X
已過審核範圍 
Out of the audit scope","V"))))</f>
        <v/>
      </c>
      <c r="O306" s="211"/>
      <c r="P306" s="213" t="str">
        <f t="shared" ref="P306" si="496">IF(N306="X
未達首次列計年度
Not reaching the initial calculation year",0,IF(N306="X
已過審核範圍 
Out of the audit scope",0,IF(N306="X",0,IF(N306="","",IF(O306&lt;&gt;"",O306,I306)))))</f>
        <v/>
      </c>
      <c r="Q306" s="215"/>
    </row>
    <row r="307" spans="2:17" ht="24.75" customHeight="1">
      <c r="B307" s="219" t="str">
        <f t="shared" ref="B307:B311" si="497">B306</f>
        <v/>
      </c>
      <c r="C307" s="222"/>
      <c r="D307" s="225"/>
      <c r="E307" s="225"/>
      <c r="F307" s="132"/>
      <c r="G307" s="45" t="str" cm="1">
        <f t="array" ref="G307">IFERROR(INDEX(對照用!$B$1:$D$103,SMALL(IF(對照用!$B$1:$B$103=E306,ROW(對照用!$B$1:$B$103),"X"),MOD(ROW(),6)+1),3),"")</f>
        <v/>
      </c>
      <c r="H307" s="11"/>
      <c r="I307" s="230"/>
      <c r="J307" s="225"/>
      <c r="K307" s="233"/>
      <c r="L307" s="163"/>
      <c r="M307" s="146"/>
      <c r="N307" s="146" t="str">
        <f t="shared" ref="N307" si="498">IF(L306="","",IF(L306="X","X",IF($E$2&lt;L306,"X
未達首次列計年度
Not reaching the initial calculation year",IF($E$2&gt;M306,"X
已過審核範圍 
Out of the audit scope","V"))))</f>
        <v/>
      </c>
      <c r="O307" s="149"/>
      <c r="P307" s="112"/>
      <c r="Q307" s="216"/>
    </row>
    <row r="308" spans="2:17" ht="24.75" customHeight="1">
      <c r="B308" s="219" t="str">
        <f t="shared" si="497"/>
        <v/>
      </c>
      <c r="C308" s="222"/>
      <c r="D308" s="225"/>
      <c r="E308" s="225"/>
      <c r="F308" s="132"/>
      <c r="G308" s="45" t="str" cm="1">
        <f t="array" ref="G308">IFERROR(INDEX(對照用!$B$1:$D$103,SMALL(IF(對照用!$B$1:$B$103=E306,ROW(對照用!$B$1:$B$103),"X"),MOD(ROW(),6)+1),3),"")</f>
        <v/>
      </c>
      <c r="H308" s="11"/>
      <c r="I308" s="230"/>
      <c r="J308" s="225"/>
      <c r="K308" s="233"/>
      <c r="L308" s="163"/>
      <c r="M308" s="146"/>
      <c r="N308" s="146" t="str">
        <f t="shared" ref="N308" si="499">IF(L306="","",IF(L306="X","X",IF($E$2&lt;L306,"X
未達首次列計年度
Not reaching the initial calculation year",IF($E$2&gt;M306,"X
已過審核範圍 
Out of the audit scope","V"))))</f>
        <v/>
      </c>
      <c r="O308" s="149"/>
      <c r="P308" s="112"/>
      <c r="Q308" s="216"/>
    </row>
    <row r="309" spans="2:17" ht="24.75" customHeight="1">
      <c r="B309" s="219" t="str">
        <f t="shared" si="497"/>
        <v/>
      </c>
      <c r="C309" s="222"/>
      <c r="D309" s="225"/>
      <c r="E309" s="225"/>
      <c r="F309" s="132"/>
      <c r="G309" s="45" t="str" cm="1">
        <f t="array" ref="G309">IFERROR(INDEX(對照用!$B$1:$D$103,SMALL(IF(對照用!$B$1:$B$103=E306,ROW(對照用!$B$1:$B$103),"X"),MOD(ROW(),6)+1),3),"")</f>
        <v/>
      </c>
      <c r="H309" s="11"/>
      <c r="I309" s="230"/>
      <c r="J309" s="225"/>
      <c r="K309" s="233"/>
      <c r="L309" s="163"/>
      <c r="M309" s="146"/>
      <c r="N309" s="146" t="str">
        <f t="shared" ref="N309" si="500">IF(L306="","",IF(L306="X","X",IF($E$2&lt;L306,"X
未達首次列計年度
Not reaching the initial calculation year",IF($E$2&gt;M306,"X
已過審核範圍 
Out of the audit scope","V"))))</f>
        <v/>
      </c>
      <c r="O309" s="149"/>
      <c r="P309" s="112"/>
      <c r="Q309" s="216"/>
    </row>
    <row r="310" spans="2:17" ht="24.75" customHeight="1">
      <c r="B310" s="219" t="str">
        <f t="shared" si="497"/>
        <v/>
      </c>
      <c r="C310" s="222"/>
      <c r="D310" s="225"/>
      <c r="E310" s="225"/>
      <c r="F310" s="132"/>
      <c r="G310" s="45" t="str" cm="1">
        <f t="array" ref="G310">IFERROR(INDEX(對照用!$B$1:$D$103,SMALL(IF(對照用!$B$1:$B$103=E306,ROW(對照用!$B$1:$B$103),"X"),MOD(ROW(),6)+1),3),"")</f>
        <v/>
      </c>
      <c r="H310" s="11"/>
      <c r="I310" s="230"/>
      <c r="J310" s="225"/>
      <c r="K310" s="233"/>
      <c r="L310" s="163"/>
      <c r="M310" s="146"/>
      <c r="N310" s="146" t="str">
        <f t="shared" ref="N310" si="501">IF(L306="","",IF(L306="X","X",IF($E$2&lt;L306,"X
未達首次列計年度
Not reaching the initial calculation year",IF($E$2&gt;M306,"X
已過審核範圍 
Out of the audit scope","V"))))</f>
        <v/>
      </c>
      <c r="O310" s="149"/>
      <c r="P310" s="112"/>
      <c r="Q310" s="216"/>
    </row>
    <row r="311" spans="2:17" ht="24.75" customHeight="1" thickBot="1">
      <c r="B311" s="220" t="str">
        <f t="shared" si="497"/>
        <v/>
      </c>
      <c r="C311" s="223"/>
      <c r="D311" s="226"/>
      <c r="E311" s="226"/>
      <c r="F311" s="228"/>
      <c r="G311" s="46" t="str" cm="1">
        <f t="array" ref="G311">IFERROR(INDEX(對照用!$B$1:$D$103,SMALL(IF(對照用!$B$1:$B$103=E306,ROW(對照用!$B$1:$B$103),"X"),MOD(ROW(),6)+1),3),"")</f>
        <v/>
      </c>
      <c r="H311" s="12"/>
      <c r="I311" s="231"/>
      <c r="J311" s="226"/>
      <c r="K311" s="234"/>
      <c r="L311" s="236"/>
      <c r="M311" s="210"/>
      <c r="N311" s="210" t="str">
        <f t="shared" ref="N311" si="502">IF(L306="","",IF(L306="X","X",IF($E$2&lt;L306,"X
未達首次列計年度
Not reaching the initial calculation year",IF($E$2&gt;M306,"X
已過審核範圍 
Out of the audit scope","V"))))</f>
        <v/>
      </c>
      <c r="O311" s="212"/>
      <c r="P311" s="214"/>
      <c r="Q311" s="217"/>
    </row>
    <row r="312" spans="2:17" ht="24.75" customHeight="1">
      <c r="B312" s="218" t="str">
        <f t="shared" ref="B312" si="503">IF(E312&lt;&gt;"",B306+1,"")</f>
        <v/>
      </c>
      <c r="C312" s="221" t="str">
        <f t="shared" ref="C312" si="504">IF(D312&lt;&gt;"",IF(D312&lt;$E$2,"舊","當"),"")</f>
        <v/>
      </c>
      <c r="D312" s="224"/>
      <c r="E312" s="224"/>
      <c r="F312" s="227" t="str">
        <f>_xlfn.IFNA(VLOOKUP(E312,對照用!$B:$C,2,0)," ")</f>
        <v xml:space="preserve"> </v>
      </c>
      <c r="G312" s="44" t="str" cm="1">
        <f t="array" ref="G312">IFERROR(INDEX(對照用!$B$1:$D$103,SMALL(IF(對照用!$B$1:$B$103=E312,ROW(對照用!$B$1:$B$103),"X"),MOD(ROW(),6)+1),3),"")</f>
        <v/>
      </c>
      <c r="H312" s="10"/>
      <c r="I312" s="229"/>
      <c r="J312" s="224"/>
      <c r="K312" s="232"/>
      <c r="L312" s="235"/>
      <c r="M312" s="209" t="str">
        <f t="shared" ref="M312" si="505">IF(L312="X","X",IF(L312&lt;&gt;0,L312+9,""))</f>
        <v/>
      </c>
      <c r="N312" s="209" t="str">
        <f t="shared" ref="N312" si="506">IF(L312="","",IF(L312="X","X",IF($E$2&lt;L312,"X
未達首次列計年度
Not reaching the initial calculation year",IF($E$2&gt;M312,"X
已過審核範圍 
Out of the audit scope","V"))))</f>
        <v/>
      </c>
      <c r="O312" s="211"/>
      <c r="P312" s="213" t="str">
        <f t="shared" ref="P312" si="507">IF(N312="X
未達首次列計年度
Not reaching the initial calculation year",0,IF(N312="X
已過審核範圍 
Out of the audit scope",0,IF(N312="X",0,IF(N312="","",IF(O312&lt;&gt;"",O312,I312)))))</f>
        <v/>
      </c>
      <c r="Q312" s="215"/>
    </row>
    <row r="313" spans="2:17" ht="24.75" customHeight="1">
      <c r="B313" s="219" t="str">
        <f t="shared" ref="B313:B317" si="508">B312</f>
        <v/>
      </c>
      <c r="C313" s="222"/>
      <c r="D313" s="225"/>
      <c r="E313" s="225"/>
      <c r="F313" s="132"/>
      <c r="G313" s="45" t="str" cm="1">
        <f t="array" ref="G313">IFERROR(INDEX(對照用!$B$1:$D$103,SMALL(IF(對照用!$B$1:$B$103=E312,ROW(對照用!$B$1:$B$103),"X"),MOD(ROW(),6)+1),3),"")</f>
        <v/>
      </c>
      <c r="H313" s="11"/>
      <c r="I313" s="230"/>
      <c r="J313" s="225"/>
      <c r="K313" s="233"/>
      <c r="L313" s="163"/>
      <c r="M313" s="146"/>
      <c r="N313" s="146" t="str">
        <f t="shared" ref="N313" si="509">IF(L312="","",IF(L312="X","X",IF($E$2&lt;L312,"X
未達首次列計年度
Not reaching the initial calculation year",IF($E$2&gt;M312,"X
已過審核範圍 
Out of the audit scope","V"))))</f>
        <v/>
      </c>
      <c r="O313" s="149"/>
      <c r="P313" s="112"/>
      <c r="Q313" s="216"/>
    </row>
    <row r="314" spans="2:17" ht="24.75" customHeight="1">
      <c r="B314" s="219" t="str">
        <f t="shared" si="508"/>
        <v/>
      </c>
      <c r="C314" s="222"/>
      <c r="D314" s="225"/>
      <c r="E314" s="225"/>
      <c r="F314" s="132"/>
      <c r="G314" s="45" t="str" cm="1">
        <f t="array" ref="G314">IFERROR(INDEX(對照用!$B$1:$D$103,SMALL(IF(對照用!$B$1:$B$103=E312,ROW(對照用!$B$1:$B$103),"X"),MOD(ROW(),6)+1),3),"")</f>
        <v/>
      </c>
      <c r="H314" s="11"/>
      <c r="I314" s="230"/>
      <c r="J314" s="225"/>
      <c r="K314" s="233"/>
      <c r="L314" s="163"/>
      <c r="M314" s="146"/>
      <c r="N314" s="146" t="str">
        <f t="shared" ref="N314" si="510">IF(L312="","",IF(L312="X","X",IF($E$2&lt;L312,"X
未達首次列計年度
Not reaching the initial calculation year",IF($E$2&gt;M312,"X
已過審核範圍 
Out of the audit scope","V"))))</f>
        <v/>
      </c>
      <c r="O314" s="149"/>
      <c r="P314" s="112"/>
      <c r="Q314" s="216"/>
    </row>
    <row r="315" spans="2:17" ht="24.75" customHeight="1">
      <c r="B315" s="219" t="str">
        <f t="shared" si="508"/>
        <v/>
      </c>
      <c r="C315" s="222"/>
      <c r="D315" s="225"/>
      <c r="E315" s="225"/>
      <c r="F315" s="132"/>
      <c r="G315" s="45" t="str" cm="1">
        <f t="array" ref="G315">IFERROR(INDEX(對照用!$B$1:$D$103,SMALL(IF(對照用!$B$1:$B$103=E312,ROW(對照用!$B$1:$B$103),"X"),MOD(ROW(),6)+1),3),"")</f>
        <v/>
      </c>
      <c r="H315" s="11"/>
      <c r="I315" s="230"/>
      <c r="J315" s="225"/>
      <c r="K315" s="233"/>
      <c r="L315" s="163"/>
      <c r="M315" s="146"/>
      <c r="N315" s="146" t="str">
        <f t="shared" ref="N315" si="511">IF(L312="","",IF(L312="X","X",IF($E$2&lt;L312,"X
未達首次列計年度
Not reaching the initial calculation year",IF($E$2&gt;M312,"X
已過審核範圍 
Out of the audit scope","V"))))</f>
        <v/>
      </c>
      <c r="O315" s="149"/>
      <c r="P315" s="112"/>
      <c r="Q315" s="216"/>
    </row>
    <row r="316" spans="2:17" ht="24.75" customHeight="1">
      <c r="B316" s="219" t="str">
        <f t="shared" si="508"/>
        <v/>
      </c>
      <c r="C316" s="222"/>
      <c r="D316" s="225"/>
      <c r="E316" s="225"/>
      <c r="F316" s="132"/>
      <c r="G316" s="45" t="str" cm="1">
        <f t="array" ref="G316">IFERROR(INDEX(對照用!$B$1:$D$103,SMALL(IF(對照用!$B$1:$B$103=E312,ROW(對照用!$B$1:$B$103),"X"),MOD(ROW(),6)+1),3),"")</f>
        <v/>
      </c>
      <c r="H316" s="11"/>
      <c r="I316" s="230"/>
      <c r="J316" s="225"/>
      <c r="K316" s="233"/>
      <c r="L316" s="163"/>
      <c r="M316" s="146"/>
      <c r="N316" s="146" t="str">
        <f t="shared" ref="N316" si="512">IF(L312="","",IF(L312="X","X",IF($E$2&lt;L312,"X
未達首次列計年度
Not reaching the initial calculation year",IF($E$2&gt;M312,"X
已過審核範圍 
Out of the audit scope","V"))))</f>
        <v/>
      </c>
      <c r="O316" s="149"/>
      <c r="P316" s="112"/>
      <c r="Q316" s="216"/>
    </row>
    <row r="317" spans="2:17" ht="24.75" customHeight="1" thickBot="1">
      <c r="B317" s="220" t="str">
        <f t="shared" si="508"/>
        <v/>
      </c>
      <c r="C317" s="223"/>
      <c r="D317" s="226"/>
      <c r="E317" s="226"/>
      <c r="F317" s="228"/>
      <c r="G317" s="46" t="str" cm="1">
        <f t="array" ref="G317">IFERROR(INDEX(對照用!$B$1:$D$103,SMALL(IF(對照用!$B$1:$B$103=E312,ROW(對照用!$B$1:$B$103),"X"),MOD(ROW(),6)+1),3),"")</f>
        <v/>
      </c>
      <c r="H317" s="12"/>
      <c r="I317" s="231"/>
      <c r="J317" s="226"/>
      <c r="K317" s="234"/>
      <c r="L317" s="236"/>
      <c r="M317" s="210"/>
      <c r="N317" s="210" t="str">
        <f t="shared" ref="N317" si="513">IF(L312="","",IF(L312="X","X",IF($E$2&lt;L312,"X
未達首次列計年度
Not reaching the initial calculation year",IF($E$2&gt;M312,"X
已過審核範圍 
Out of the audit scope","V"))))</f>
        <v/>
      </c>
      <c r="O317" s="212"/>
      <c r="P317" s="214"/>
      <c r="Q317" s="217"/>
    </row>
    <row r="318" spans="2:17" ht="24.75" customHeight="1">
      <c r="B318" s="218" t="str">
        <f t="shared" ref="B318" si="514">IF(E318&lt;&gt;"",B312+1,"")</f>
        <v/>
      </c>
      <c r="C318" s="221" t="str">
        <f t="shared" ref="C318" si="515">IF(D318&lt;&gt;"",IF(D318&lt;$E$2,"舊","當"),"")</f>
        <v/>
      </c>
      <c r="D318" s="224"/>
      <c r="E318" s="224"/>
      <c r="F318" s="227" t="str">
        <f>_xlfn.IFNA(VLOOKUP(E318,對照用!$B:$C,2,0)," ")</f>
        <v xml:space="preserve"> </v>
      </c>
      <c r="G318" s="44" t="str" cm="1">
        <f t="array" ref="G318">IFERROR(INDEX(對照用!$B$1:$D$103,SMALL(IF(對照用!$B$1:$B$103=E318,ROW(對照用!$B$1:$B$103),"X"),MOD(ROW(),6)+1),3),"")</f>
        <v/>
      </c>
      <c r="H318" s="10"/>
      <c r="I318" s="229"/>
      <c r="J318" s="224"/>
      <c r="K318" s="232"/>
      <c r="L318" s="235"/>
      <c r="M318" s="209" t="str">
        <f t="shared" ref="M318" si="516">IF(L318="X","X",IF(L318&lt;&gt;0,L318+9,""))</f>
        <v/>
      </c>
      <c r="N318" s="209" t="str">
        <f t="shared" ref="N318" si="517">IF(L318="","",IF(L318="X","X",IF($E$2&lt;L318,"X
未達首次列計年度
Not reaching the initial calculation year",IF($E$2&gt;M318,"X
已過審核範圍 
Out of the audit scope","V"))))</f>
        <v/>
      </c>
      <c r="O318" s="211"/>
      <c r="P318" s="213" t="str">
        <f t="shared" ref="P318" si="518">IF(N318="X
未達首次列計年度
Not reaching the initial calculation year",0,IF(N318="X
已過審核範圍 
Out of the audit scope",0,IF(N318="X",0,IF(N318="","",IF(O318&lt;&gt;"",O318,I318)))))</f>
        <v/>
      </c>
      <c r="Q318" s="215"/>
    </row>
    <row r="319" spans="2:17" ht="24.75" customHeight="1">
      <c r="B319" s="219" t="str">
        <f t="shared" ref="B319:B323" si="519">B318</f>
        <v/>
      </c>
      <c r="C319" s="222"/>
      <c r="D319" s="225"/>
      <c r="E319" s="225"/>
      <c r="F319" s="132"/>
      <c r="G319" s="45" t="str" cm="1">
        <f t="array" ref="G319">IFERROR(INDEX(對照用!$B$1:$D$103,SMALL(IF(對照用!$B$1:$B$103=E318,ROW(對照用!$B$1:$B$103),"X"),MOD(ROW(),6)+1),3),"")</f>
        <v/>
      </c>
      <c r="H319" s="11"/>
      <c r="I319" s="230"/>
      <c r="J319" s="225"/>
      <c r="K319" s="233"/>
      <c r="L319" s="163"/>
      <c r="M319" s="146"/>
      <c r="N319" s="146" t="str">
        <f t="shared" ref="N319" si="520">IF(L318="","",IF(L318="X","X",IF($E$2&lt;L318,"X
未達首次列計年度
Not reaching the initial calculation year",IF($E$2&gt;M318,"X
已過審核範圍 
Out of the audit scope","V"))))</f>
        <v/>
      </c>
      <c r="O319" s="149"/>
      <c r="P319" s="112"/>
      <c r="Q319" s="216"/>
    </row>
    <row r="320" spans="2:17" ht="24.75" customHeight="1">
      <c r="B320" s="219" t="str">
        <f t="shared" si="519"/>
        <v/>
      </c>
      <c r="C320" s="222"/>
      <c r="D320" s="225"/>
      <c r="E320" s="225"/>
      <c r="F320" s="132"/>
      <c r="G320" s="45" t="str" cm="1">
        <f t="array" ref="G320">IFERROR(INDEX(對照用!$B$1:$D$103,SMALL(IF(對照用!$B$1:$B$103=E318,ROW(對照用!$B$1:$B$103),"X"),MOD(ROW(),6)+1),3),"")</f>
        <v/>
      </c>
      <c r="H320" s="11"/>
      <c r="I320" s="230"/>
      <c r="J320" s="225"/>
      <c r="K320" s="233"/>
      <c r="L320" s="163"/>
      <c r="M320" s="146"/>
      <c r="N320" s="146" t="str">
        <f t="shared" ref="N320" si="521">IF(L318="","",IF(L318="X","X",IF($E$2&lt;L318,"X
未達首次列計年度
Not reaching the initial calculation year",IF($E$2&gt;M318,"X
已過審核範圍 
Out of the audit scope","V"))))</f>
        <v/>
      </c>
      <c r="O320" s="149"/>
      <c r="P320" s="112"/>
      <c r="Q320" s="216"/>
    </row>
    <row r="321" spans="2:17" ht="24.75" customHeight="1">
      <c r="B321" s="219" t="str">
        <f t="shared" si="519"/>
        <v/>
      </c>
      <c r="C321" s="222"/>
      <c r="D321" s="225"/>
      <c r="E321" s="225"/>
      <c r="F321" s="132"/>
      <c r="G321" s="45" t="str" cm="1">
        <f t="array" ref="G321">IFERROR(INDEX(對照用!$B$1:$D$103,SMALL(IF(對照用!$B$1:$B$103=E318,ROW(對照用!$B$1:$B$103),"X"),MOD(ROW(),6)+1),3),"")</f>
        <v/>
      </c>
      <c r="H321" s="11"/>
      <c r="I321" s="230"/>
      <c r="J321" s="225"/>
      <c r="K321" s="233"/>
      <c r="L321" s="163"/>
      <c r="M321" s="146"/>
      <c r="N321" s="146" t="str">
        <f t="shared" ref="N321" si="522">IF(L318="","",IF(L318="X","X",IF($E$2&lt;L318,"X
未達首次列計年度
Not reaching the initial calculation year",IF($E$2&gt;M318,"X
已過審核範圍 
Out of the audit scope","V"))))</f>
        <v/>
      </c>
      <c r="O321" s="149"/>
      <c r="P321" s="112"/>
      <c r="Q321" s="216"/>
    </row>
    <row r="322" spans="2:17" ht="24.75" customHeight="1">
      <c r="B322" s="219" t="str">
        <f t="shared" si="519"/>
        <v/>
      </c>
      <c r="C322" s="222"/>
      <c r="D322" s="225"/>
      <c r="E322" s="225"/>
      <c r="F322" s="132"/>
      <c r="G322" s="45" t="str" cm="1">
        <f t="array" ref="G322">IFERROR(INDEX(對照用!$B$1:$D$103,SMALL(IF(對照用!$B$1:$B$103=E318,ROW(對照用!$B$1:$B$103),"X"),MOD(ROW(),6)+1),3),"")</f>
        <v/>
      </c>
      <c r="H322" s="11"/>
      <c r="I322" s="230"/>
      <c r="J322" s="225"/>
      <c r="K322" s="233"/>
      <c r="L322" s="163"/>
      <c r="M322" s="146"/>
      <c r="N322" s="146" t="str">
        <f t="shared" ref="N322" si="523">IF(L318="","",IF(L318="X","X",IF($E$2&lt;L318,"X
未達首次列計年度
Not reaching the initial calculation year",IF($E$2&gt;M318,"X
已過審核範圍 
Out of the audit scope","V"))))</f>
        <v/>
      </c>
      <c r="O322" s="149"/>
      <c r="P322" s="112"/>
      <c r="Q322" s="216"/>
    </row>
    <row r="323" spans="2:17" ht="24.75" customHeight="1" thickBot="1">
      <c r="B323" s="220" t="str">
        <f t="shared" si="519"/>
        <v/>
      </c>
      <c r="C323" s="223"/>
      <c r="D323" s="226"/>
      <c r="E323" s="226"/>
      <c r="F323" s="228"/>
      <c r="G323" s="46" t="str" cm="1">
        <f t="array" ref="G323">IFERROR(INDEX(對照用!$B$1:$D$103,SMALL(IF(對照用!$B$1:$B$103=E318,ROW(對照用!$B$1:$B$103),"X"),MOD(ROW(),6)+1),3),"")</f>
        <v/>
      </c>
      <c r="H323" s="12"/>
      <c r="I323" s="231"/>
      <c r="J323" s="226"/>
      <c r="K323" s="234"/>
      <c r="L323" s="236"/>
      <c r="M323" s="210"/>
      <c r="N323" s="210" t="str">
        <f t="shared" ref="N323" si="524">IF(L318="","",IF(L318="X","X",IF($E$2&lt;L318,"X
未達首次列計年度
Not reaching the initial calculation year",IF($E$2&gt;M318,"X
已過審核範圍 
Out of the audit scope","V"))))</f>
        <v/>
      </c>
      <c r="O323" s="212"/>
      <c r="P323" s="214"/>
      <c r="Q323" s="217"/>
    </row>
    <row r="324" spans="2:17" ht="24.75" customHeight="1">
      <c r="B324" s="218" t="str">
        <f t="shared" ref="B324" si="525">IF(E324&lt;&gt;"",B318+1,"")</f>
        <v/>
      </c>
      <c r="C324" s="221" t="str">
        <f t="shared" ref="C324" si="526">IF(D324&lt;&gt;"",IF(D324&lt;$E$2,"舊","當"),"")</f>
        <v/>
      </c>
      <c r="D324" s="224"/>
      <c r="E324" s="224"/>
      <c r="F324" s="227" t="str">
        <f>_xlfn.IFNA(VLOOKUP(E324,對照用!$B:$C,2,0)," ")</f>
        <v xml:space="preserve"> </v>
      </c>
      <c r="G324" s="44" t="str" cm="1">
        <f t="array" ref="G324">IFERROR(INDEX(對照用!$B$1:$D$103,SMALL(IF(對照用!$B$1:$B$103=E324,ROW(對照用!$B$1:$B$103),"X"),MOD(ROW(),6)+1),3),"")</f>
        <v/>
      </c>
      <c r="H324" s="10"/>
      <c r="I324" s="229"/>
      <c r="J324" s="224"/>
      <c r="K324" s="232"/>
      <c r="L324" s="235"/>
      <c r="M324" s="209" t="str">
        <f t="shared" ref="M324" si="527">IF(L324="X","X",IF(L324&lt;&gt;0,L324+9,""))</f>
        <v/>
      </c>
      <c r="N324" s="209" t="str">
        <f t="shared" ref="N324" si="528">IF(L324="","",IF(L324="X","X",IF($E$2&lt;L324,"X
未達首次列計年度
Not reaching the initial calculation year",IF($E$2&gt;M324,"X
已過審核範圍 
Out of the audit scope","V"))))</f>
        <v/>
      </c>
      <c r="O324" s="211"/>
      <c r="P324" s="213" t="str">
        <f t="shared" ref="P324" si="529">IF(N324="X
未達首次列計年度
Not reaching the initial calculation year",0,IF(N324="X
已過審核範圍 
Out of the audit scope",0,IF(N324="X",0,IF(N324="","",IF(O324&lt;&gt;"",O324,I324)))))</f>
        <v/>
      </c>
      <c r="Q324" s="215"/>
    </row>
    <row r="325" spans="2:17" ht="24.75" customHeight="1">
      <c r="B325" s="219" t="str">
        <f t="shared" ref="B325:B329" si="530">B324</f>
        <v/>
      </c>
      <c r="C325" s="222"/>
      <c r="D325" s="225"/>
      <c r="E325" s="225"/>
      <c r="F325" s="132"/>
      <c r="G325" s="45" t="str" cm="1">
        <f t="array" ref="G325">IFERROR(INDEX(對照用!$B$1:$D$103,SMALL(IF(對照用!$B$1:$B$103=E324,ROW(對照用!$B$1:$B$103),"X"),MOD(ROW(),6)+1),3),"")</f>
        <v/>
      </c>
      <c r="H325" s="11"/>
      <c r="I325" s="230"/>
      <c r="J325" s="225"/>
      <c r="K325" s="233"/>
      <c r="L325" s="163"/>
      <c r="M325" s="146"/>
      <c r="N325" s="146" t="str">
        <f t="shared" ref="N325" si="531">IF(L324="","",IF(L324="X","X",IF($E$2&lt;L324,"X
未達首次列計年度
Not reaching the initial calculation year",IF($E$2&gt;M324,"X
已過審核範圍 
Out of the audit scope","V"))))</f>
        <v/>
      </c>
      <c r="O325" s="149"/>
      <c r="P325" s="112"/>
      <c r="Q325" s="216"/>
    </row>
    <row r="326" spans="2:17" ht="24.75" customHeight="1">
      <c r="B326" s="219" t="str">
        <f t="shared" si="530"/>
        <v/>
      </c>
      <c r="C326" s="222"/>
      <c r="D326" s="225"/>
      <c r="E326" s="225"/>
      <c r="F326" s="132"/>
      <c r="G326" s="45" t="str" cm="1">
        <f t="array" ref="G326">IFERROR(INDEX(對照用!$B$1:$D$103,SMALL(IF(對照用!$B$1:$B$103=E324,ROW(對照用!$B$1:$B$103),"X"),MOD(ROW(),6)+1),3),"")</f>
        <v/>
      </c>
      <c r="H326" s="11"/>
      <c r="I326" s="230"/>
      <c r="J326" s="225"/>
      <c r="K326" s="233"/>
      <c r="L326" s="163"/>
      <c r="M326" s="146"/>
      <c r="N326" s="146" t="str">
        <f t="shared" ref="N326" si="532">IF(L324="","",IF(L324="X","X",IF($E$2&lt;L324,"X
未達首次列計年度
Not reaching the initial calculation year",IF($E$2&gt;M324,"X
已過審核範圍 
Out of the audit scope","V"))))</f>
        <v/>
      </c>
      <c r="O326" s="149"/>
      <c r="P326" s="112"/>
      <c r="Q326" s="216"/>
    </row>
    <row r="327" spans="2:17" ht="24.75" customHeight="1">
      <c r="B327" s="219" t="str">
        <f t="shared" si="530"/>
        <v/>
      </c>
      <c r="C327" s="222"/>
      <c r="D327" s="225"/>
      <c r="E327" s="225"/>
      <c r="F327" s="132"/>
      <c r="G327" s="45" t="str" cm="1">
        <f t="array" ref="G327">IFERROR(INDEX(對照用!$B$1:$D$103,SMALL(IF(對照用!$B$1:$B$103=E324,ROW(對照用!$B$1:$B$103),"X"),MOD(ROW(),6)+1),3),"")</f>
        <v/>
      </c>
      <c r="H327" s="11"/>
      <c r="I327" s="230"/>
      <c r="J327" s="225"/>
      <c r="K327" s="233"/>
      <c r="L327" s="163"/>
      <c r="M327" s="146"/>
      <c r="N327" s="146" t="str">
        <f t="shared" ref="N327" si="533">IF(L324="","",IF(L324="X","X",IF($E$2&lt;L324,"X
未達首次列計年度
Not reaching the initial calculation year",IF($E$2&gt;M324,"X
已過審核範圍 
Out of the audit scope","V"))))</f>
        <v/>
      </c>
      <c r="O327" s="149"/>
      <c r="P327" s="112"/>
      <c r="Q327" s="216"/>
    </row>
    <row r="328" spans="2:17" ht="24.75" customHeight="1">
      <c r="B328" s="219" t="str">
        <f t="shared" si="530"/>
        <v/>
      </c>
      <c r="C328" s="222"/>
      <c r="D328" s="225"/>
      <c r="E328" s="225"/>
      <c r="F328" s="132"/>
      <c r="G328" s="45" t="str" cm="1">
        <f t="array" ref="G328">IFERROR(INDEX(對照用!$B$1:$D$103,SMALL(IF(對照用!$B$1:$B$103=E324,ROW(對照用!$B$1:$B$103),"X"),MOD(ROW(),6)+1),3),"")</f>
        <v/>
      </c>
      <c r="H328" s="11"/>
      <c r="I328" s="230"/>
      <c r="J328" s="225"/>
      <c r="K328" s="233"/>
      <c r="L328" s="163"/>
      <c r="M328" s="146"/>
      <c r="N328" s="146" t="str">
        <f t="shared" ref="N328" si="534">IF(L324="","",IF(L324="X","X",IF($E$2&lt;L324,"X
未達首次列計年度
Not reaching the initial calculation year",IF($E$2&gt;M324,"X
已過審核範圍 
Out of the audit scope","V"))))</f>
        <v/>
      </c>
      <c r="O328" s="149"/>
      <c r="P328" s="112"/>
      <c r="Q328" s="216"/>
    </row>
    <row r="329" spans="2:17" ht="24.75" customHeight="1" thickBot="1">
      <c r="B329" s="220" t="str">
        <f t="shared" si="530"/>
        <v/>
      </c>
      <c r="C329" s="223"/>
      <c r="D329" s="226"/>
      <c r="E329" s="226"/>
      <c r="F329" s="228"/>
      <c r="G329" s="46" t="str" cm="1">
        <f t="array" ref="G329">IFERROR(INDEX(對照用!$B$1:$D$103,SMALL(IF(對照用!$B$1:$B$103=E324,ROW(對照用!$B$1:$B$103),"X"),MOD(ROW(),6)+1),3),"")</f>
        <v/>
      </c>
      <c r="H329" s="12"/>
      <c r="I329" s="231"/>
      <c r="J329" s="226"/>
      <c r="K329" s="234"/>
      <c r="L329" s="236"/>
      <c r="M329" s="210"/>
      <c r="N329" s="210" t="str">
        <f t="shared" ref="N329" si="535">IF(L324="","",IF(L324="X","X",IF($E$2&lt;L324,"X
未達首次列計年度
Not reaching the initial calculation year",IF($E$2&gt;M324,"X
已過審核範圍 
Out of the audit scope","V"))))</f>
        <v/>
      </c>
      <c r="O329" s="212"/>
      <c r="P329" s="214"/>
      <c r="Q329" s="217"/>
    </row>
    <row r="330" spans="2:17" ht="24.75" customHeight="1">
      <c r="B330" s="218" t="str">
        <f t="shared" ref="B330" si="536">IF(E330&lt;&gt;"",B324+1,"")</f>
        <v/>
      </c>
      <c r="C330" s="221" t="str">
        <f t="shared" ref="C330" si="537">IF(D330&lt;&gt;"",IF(D330&lt;$E$2,"舊","當"),"")</f>
        <v/>
      </c>
      <c r="D330" s="224"/>
      <c r="E330" s="224"/>
      <c r="F330" s="227" t="str">
        <f>_xlfn.IFNA(VLOOKUP(E330,對照用!$B:$C,2,0)," ")</f>
        <v xml:space="preserve"> </v>
      </c>
      <c r="G330" s="44" t="str" cm="1">
        <f t="array" ref="G330">IFERROR(INDEX(對照用!$B$1:$D$103,SMALL(IF(對照用!$B$1:$B$103=E330,ROW(對照用!$B$1:$B$103),"X"),MOD(ROW(),6)+1),3),"")</f>
        <v/>
      </c>
      <c r="H330" s="10"/>
      <c r="I330" s="229"/>
      <c r="J330" s="224"/>
      <c r="K330" s="232"/>
      <c r="L330" s="235"/>
      <c r="M330" s="209" t="str">
        <f t="shared" ref="M330" si="538">IF(L330="X","X",IF(L330&lt;&gt;0,L330+9,""))</f>
        <v/>
      </c>
      <c r="N330" s="209" t="str">
        <f t="shared" ref="N330" si="539">IF(L330="","",IF(L330="X","X",IF($E$2&lt;L330,"X
未達首次列計年度
Not reaching the initial calculation year",IF($E$2&gt;M330,"X
已過審核範圍 
Out of the audit scope","V"))))</f>
        <v/>
      </c>
      <c r="O330" s="211"/>
      <c r="P330" s="213" t="str">
        <f t="shared" ref="P330" si="540">IF(N330="X
未達首次列計年度
Not reaching the initial calculation year",0,IF(N330="X
已過審核範圍 
Out of the audit scope",0,IF(N330="X",0,IF(N330="","",IF(O330&lt;&gt;"",O330,I330)))))</f>
        <v/>
      </c>
      <c r="Q330" s="215"/>
    </row>
    <row r="331" spans="2:17" ht="24.75" customHeight="1">
      <c r="B331" s="219" t="str">
        <f t="shared" ref="B331:B335" si="541">B330</f>
        <v/>
      </c>
      <c r="C331" s="222"/>
      <c r="D331" s="225"/>
      <c r="E331" s="225"/>
      <c r="F331" s="132"/>
      <c r="G331" s="45" t="str" cm="1">
        <f t="array" ref="G331">IFERROR(INDEX(對照用!$B$1:$D$103,SMALL(IF(對照用!$B$1:$B$103=E330,ROW(對照用!$B$1:$B$103),"X"),MOD(ROW(),6)+1),3),"")</f>
        <v/>
      </c>
      <c r="H331" s="11"/>
      <c r="I331" s="230"/>
      <c r="J331" s="225"/>
      <c r="K331" s="233"/>
      <c r="L331" s="163"/>
      <c r="M331" s="146"/>
      <c r="N331" s="146" t="str">
        <f t="shared" ref="N331" si="542">IF(L330="","",IF(L330="X","X",IF($E$2&lt;L330,"X
未達首次列計年度
Not reaching the initial calculation year",IF($E$2&gt;M330,"X
已過審核範圍 
Out of the audit scope","V"))))</f>
        <v/>
      </c>
      <c r="O331" s="149"/>
      <c r="P331" s="112"/>
      <c r="Q331" s="216"/>
    </row>
    <row r="332" spans="2:17" ht="24.75" customHeight="1">
      <c r="B332" s="219" t="str">
        <f t="shared" si="541"/>
        <v/>
      </c>
      <c r="C332" s="222"/>
      <c r="D332" s="225"/>
      <c r="E332" s="225"/>
      <c r="F332" s="132"/>
      <c r="G332" s="45" t="str" cm="1">
        <f t="array" ref="G332">IFERROR(INDEX(對照用!$B$1:$D$103,SMALL(IF(對照用!$B$1:$B$103=E330,ROW(對照用!$B$1:$B$103),"X"),MOD(ROW(),6)+1),3),"")</f>
        <v/>
      </c>
      <c r="H332" s="11"/>
      <c r="I332" s="230"/>
      <c r="J332" s="225"/>
      <c r="K332" s="233"/>
      <c r="L332" s="163"/>
      <c r="M332" s="146"/>
      <c r="N332" s="146" t="str">
        <f t="shared" ref="N332" si="543">IF(L330="","",IF(L330="X","X",IF($E$2&lt;L330,"X
未達首次列計年度
Not reaching the initial calculation year",IF($E$2&gt;M330,"X
已過審核範圍 
Out of the audit scope","V"))))</f>
        <v/>
      </c>
      <c r="O332" s="149"/>
      <c r="P332" s="112"/>
      <c r="Q332" s="216"/>
    </row>
    <row r="333" spans="2:17" ht="24.75" customHeight="1">
      <c r="B333" s="219" t="str">
        <f t="shared" si="541"/>
        <v/>
      </c>
      <c r="C333" s="222"/>
      <c r="D333" s="225"/>
      <c r="E333" s="225"/>
      <c r="F333" s="132"/>
      <c r="G333" s="45" t="str" cm="1">
        <f t="array" ref="G333">IFERROR(INDEX(對照用!$B$1:$D$103,SMALL(IF(對照用!$B$1:$B$103=E330,ROW(對照用!$B$1:$B$103),"X"),MOD(ROW(),6)+1),3),"")</f>
        <v/>
      </c>
      <c r="H333" s="11"/>
      <c r="I333" s="230"/>
      <c r="J333" s="225"/>
      <c r="K333" s="233"/>
      <c r="L333" s="163"/>
      <c r="M333" s="146"/>
      <c r="N333" s="146" t="str">
        <f t="shared" ref="N333" si="544">IF(L330="","",IF(L330="X","X",IF($E$2&lt;L330,"X
未達首次列計年度
Not reaching the initial calculation year",IF($E$2&gt;M330,"X
已過審核範圍 
Out of the audit scope","V"))))</f>
        <v/>
      </c>
      <c r="O333" s="149"/>
      <c r="P333" s="112"/>
      <c r="Q333" s="216"/>
    </row>
    <row r="334" spans="2:17" ht="24.75" customHeight="1">
      <c r="B334" s="219" t="str">
        <f t="shared" si="541"/>
        <v/>
      </c>
      <c r="C334" s="222"/>
      <c r="D334" s="225"/>
      <c r="E334" s="225"/>
      <c r="F334" s="132"/>
      <c r="G334" s="45" t="str" cm="1">
        <f t="array" ref="G334">IFERROR(INDEX(對照用!$B$1:$D$103,SMALL(IF(對照用!$B$1:$B$103=E330,ROW(對照用!$B$1:$B$103),"X"),MOD(ROW(),6)+1),3),"")</f>
        <v/>
      </c>
      <c r="H334" s="11"/>
      <c r="I334" s="230"/>
      <c r="J334" s="225"/>
      <c r="K334" s="233"/>
      <c r="L334" s="163"/>
      <c r="M334" s="146"/>
      <c r="N334" s="146" t="str">
        <f t="shared" ref="N334" si="545">IF(L330="","",IF(L330="X","X",IF($E$2&lt;L330,"X
未達首次列計年度
Not reaching the initial calculation year",IF($E$2&gt;M330,"X
已過審核範圍 
Out of the audit scope","V"))))</f>
        <v/>
      </c>
      <c r="O334" s="149"/>
      <c r="P334" s="112"/>
      <c r="Q334" s="216"/>
    </row>
    <row r="335" spans="2:17" ht="24.75" customHeight="1" thickBot="1">
      <c r="B335" s="220" t="str">
        <f t="shared" si="541"/>
        <v/>
      </c>
      <c r="C335" s="223"/>
      <c r="D335" s="226"/>
      <c r="E335" s="226"/>
      <c r="F335" s="228"/>
      <c r="G335" s="46" t="str" cm="1">
        <f t="array" ref="G335">IFERROR(INDEX(對照用!$B$1:$D$103,SMALL(IF(對照用!$B$1:$B$103=E330,ROW(對照用!$B$1:$B$103),"X"),MOD(ROW(),6)+1),3),"")</f>
        <v/>
      </c>
      <c r="H335" s="12"/>
      <c r="I335" s="231"/>
      <c r="J335" s="226"/>
      <c r="K335" s="234"/>
      <c r="L335" s="236"/>
      <c r="M335" s="210"/>
      <c r="N335" s="210" t="str">
        <f t="shared" ref="N335" si="546">IF(L330="","",IF(L330="X","X",IF($E$2&lt;L330,"X
未達首次列計年度
Not reaching the initial calculation year",IF($E$2&gt;M330,"X
已過審核範圍 
Out of the audit scope","V"))))</f>
        <v/>
      </c>
      <c r="O335" s="212"/>
      <c r="P335" s="214"/>
      <c r="Q335" s="217"/>
    </row>
    <row r="336" spans="2:17" ht="24.75" customHeight="1">
      <c r="B336" s="218" t="str">
        <f t="shared" ref="B336" si="547">IF(E336&lt;&gt;"",B330+1,"")</f>
        <v/>
      </c>
      <c r="C336" s="221" t="str">
        <f t="shared" ref="C336" si="548">IF(D336&lt;&gt;"",IF(D336&lt;$E$2,"舊","當"),"")</f>
        <v/>
      </c>
      <c r="D336" s="224"/>
      <c r="E336" s="224"/>
      <c r="F336" s="227" t="str">
        <f>_xlfn.IFNA(VLOOKUP(E336,對照用!$B:$C,2,0)," ")</f>
        <v xml:space="preserve"> </v>
      </c>
      <c r="G336" s="44" t="str" cm="1">
        <f t="array" ref="G336">IFERROR(INDEX(對照用!$B$1:$D$103,SMALL(IF(對照用!$B$1:$B$103=E336,ROW(對照用!$B$1:$B$103),"X"),MOD(ROW(),6)+1),3),"")</f>
        <v/>
      </c>
      <c r="H336" s="10"/>
      <c r="I336" s="229"/>
      <c r="J336" s="224"/>
      <c r="K336" s="232"/>
      <c r="L336" s="235"/>
      <c r="M336" s="209" t="str">
        <f t="shared" ref="M336" si="549">IF(L336="X","X",IF(L336&lt;&gt;0,L336+9,""))</f>
        <v/>
      </c>
      <c r="N336" s="209" t="str">
        <f t="shared" ref="N336" si="550">IF(L336="","",IF(L336="X","X",IF($E$2&lt;L336,"X
未達首次列計年度
Not reaching the initial calculation year",IF($E$2&gt;M336,"X
已過審核範圍 
Out of the audit scope","V"))))</f>
        <v/>
      </c>
      <c r="O336" s="211"/>
      <c r="P336" s="213" t="str">
        <f t="shared" ref="P336" si="551">IF(N336="X
未達首次列計年度
Not reaching the initial calculation year",0,IF(N336="X
已過審核範圍 
Out of the audit scope",0,IF(N336="X",0,IF(N336="","",IF(O336&lt;&gt;"",O336,I336)))))</f>
        <v/>
      </c>
      <c r="Q336" s="215"/>
    </row>
    <row r="337" spans="2:17" ht="24.75" customHeight="1">
      <c r="B337" s="219" t="str">
        <f t="shared" ref="B337:B341" si="552">B336</f>
        <v/>
      </c>
      <c r="C337" s="222"/>
      <c r="D337" s="225"/>
      <c r="E337" s="225"/>
      <c r="F337" s="132"/>
      <c r="G337" s="45" t="str" cm="1">
        <f t="array" ref="G337">IFERROR(INDEX(對照用!$B$1:$D$103,SMALL(IF(對照用!$B$1:$B$103=E336,ROW(對照用!$B$1:$B$103),"X"),MOD(ROW(),6)+1),3),"")</f>
        <v/>
      </c>
      <c r="H337" s="11"/>
      <c r="I337" s="230"/>
      <c r="J337" s="225"/>
      <c r="K337" s="233"/>
      <c r="L337" s="163"/>
      <c r="M337" s="146"/>
      <c r="N337" s="146" t="str">
        <f t="shared" ref="N337" si="553">IF(L336="","",IF(L336="X","X",IF($E$2&lt;L336,"X
未達首次列計年度
Not reaching the initial calculation year",IF($E$2&gt;M336,"X
已過審核範圍 
Out of the audit scope","V"))))</f>
        <v/>
      </c>
      <c r="O337" s="149"/>
      <c r="P337" s="112"/>
      <c r="Q337" s="216"/>
    </row>
    <row r="338" spans="2:17" ht="24.75" customHeight="1">
      <c r="B338" s="219" t="str">
        <f t="shared" si="552"/>
        <v/>
      </c>
      <c r="C338" s="222"/>
      <c r="D338" s="225"/>
      <c r="E338" s="225"/>
      <c r="F338" s="132"/>
      <c r="G338" s="45" t="str" cm="1">
        <f t="array" ref="G338">IFERROR(INDEX(對照用!$B$1:$D$103,SMALL(IF(對照用!$B$1:$B$103=E336,ROW(對照用!$B$1:$B$103),"X"),MOD(ROW(),6)+1),3),"")</f>
        <v/>
      </c>
      <c r="H338" s="11"/>
      <c r="I338" s="230"/>
      <c r="J338" s="225"/>
      <c r="K338" s="233"/>
      <c r="L338" s="163"/>
      <c r="M338" s="146"/>
      <c r="N338" s="146" t="str">
        <f t="shared" ref="N338" si="554">IF(L336="","",IF(L336="X","X",IF($E$2&lt;L336,"X
未達首次列計年度
Not reaching the initial calculation year",IF($E$2&gt;M336,"X
已過審核範圍 
Out of the audit scope","V"))))</f>
        <v/>
      </c>
      <c r="O338" s="149"/>
      <c r="P338" s="112"/>
      <c r="Q338" s="216"/>
    </row>
    <row r="339" spans="2:17" ht="24.75" customHeight="1">
      <c r="B339" s="219" t="str">
        <f t="shared" si="552"/>
        <v/>
      </c>
      <c r="C339" s="222"/>
      <c r="D339" s="225"/>
      <c r="E339" s="225"/>
      <c r="F339" s="132"/>
      <c r="G339" s="45" t="str" cm="1">
        <f t="array" ref="G339">IFERROR(INDEX(對照用!$B$1:$D$103,SMALL(IF(對照用!$B$1:$B$103=E336,ROW(對照用!$B$1:$B$103),"X"),MOD(ROW(),6)+1),3),"")</f>
        <v/>
      </c>
      <c r="H339" s="11"/>
      <c r="I339" s="230"/>
      <c r="J339" s="225"/>
      <c r="K339" s="233"/>
      <c r="L339" s="163"/>
      <c r="M339" s="146"/>
      <c r="N339" s="146" t="str">
        <f t="shared" ref="N339" si="555">IF(L336="","",IF(L336="X","X",IF($E$2&lt;L336,"X
未達首次列計年度
Not reaching the initial calculation year",IF($E$2&gt;M336,"X
已過審核範圍 
Out of the audit scope","V"))))</f>
        <v/>
      </c>
      <c r="O339" s="149"/>
      <c r="P339" s="112"/>
      <c r="Q339" s="216"/>
    </row>
    <row r="340" spans="2:17" ht="24.75" customHeight="1">
      <c r="B340" s="219" t="str">
        <f t="shared" si="552"/>
        <v/>
      </c>
      <c r="C340" s="222"/>
      <c r="D340" s="225"/>
      <c r="E340" s="225"/>
      <c r="F340" s="132"/>
      <c r="G340" s="45" t="str" cm="1">
        <f t="array" ref="G340">IFERROR(INDEX(對照用!$B$1:$D$103,SMALL(IF(對照用!$B$1:$B$103=E336,ROW(對照用!$B$1:$B$103),"X"),MOD(ROW(),6)+1),3),"")</f>
        <v/>
      </c>
      <c r="H340" s="11"/>
      <c r="I340" s="230"/>
      <c r="J340" s="225"/>
      <c r="K340" s="233"/>
      <c r="L340" s="163"/>
      <c r="M340" s="146"/>
      <c r="N340" s="146" t="str">
        <f t="shared" ref="N340" si="556">IF(L336="","",IF(L336="X","X",IF($E$2&lt;L336,"X
未達首次列計年度
Not reaching the initial calculation year",IF($E$2&gt;M336,"X
已過審核範圍 
Out of the audit scope","V"))))</f>
        <v/>
      </c>
      <c r="O340" s="149"/>
      <c r="P340" s="112"/>
      <c r="Q340" s="216"/>
    </row>
    <row r="341" spans="2:17" ht="24.75" customHeight="1" thickBot="1">
      <c r="B341" s="220" t="str">
        <f t="shared" si="552"/>
        <v/>
      </c>
      <c r="C341" s="223"/>
      <c r="D341" s="226"/>
      <c r="E341" s="226"/>
      <c r="F341" s="228"/>
      <c r="G341" s="46" t="str" cm="1">
        <f t="array" ref="G341">IFERROR(INDEX(對照用!$B$1:$D$103,SMALL(IF(對照用!$B$1:$B$103=E336,ROW(對照用!$B$1:$B$103),"X"),MOD(ROW(),6)+1),3),"")</f>
        <v/>
      </c>
      <c r="H341" s="12"/>
      <c r="I341" s="231"/>
      <c r="J341" s="226"/>
      <c r="K341" s="234"/>
      <c r="L341" s="236"/>
      <c r="M341" s="210"/>
      <c r="N341" s="210" t="str">
        <f t="shared" ref="N341" si="557">IF(L336="","",IF(L336="X","X",IF($E$2&lt;L336,"X
未達首次列計年度
Not reaching the initial calculation year",IF($E$2&gt;M336,"X
已過審核範圍 
Out of the audit scope","V"))))</f>
        <v/>
      </c>
      <c r="O341" s="212"/>
      <c r="P341" s="214"/>
      <c r="Q341" s="217"/>
    </row>
    <row r="342" spans="2:17" ht="24.75" customHeight="1">
      <c r="B342" s="218" t="str">
        <f t="shared" ref="B342" si="558">IF(E342&lt;&gt;"",B336+1,"")</f>
        <v/>
      </c>
      <c r="C342" s="221" t="str">
        <f t="shared" ref="C342" si="559">IF(D342&lt;&gt;"",IF(D342&lt;$E$2,"舊","當"),"")</f>
        <v/>
      </c>
      <c r="D342" s="224"/>
      <c r="E342" s="224"/>
      <c r="F342" s="227" t="str">
        <f>_xlfn.IFNA(VLOOKUP(E342,對照用!$B:$C,2,0)," ")</f>
        <v xml:space="preserve"> </v>
      </c>
      <c r="G342" s="44" t="str" cm="1">
        <f t="array" ref="G342">IFERROR(INDEX(對照用!$B$1:$D$103,SMALL(IF(對照用!$B$1:$B$103=E342,ROW(對照用!$B$1:$B$103),"X"),MOD(ROW(),6)+1),3),"")</f>
        <v/>
      </c>
      <c r="H342" s="10"/>
      <c r="I342" s="229"/>
      <c r="J342" s="224"/>
      <c r="K342" s="232"/>
      <c r="L342" s="235"/>
      <c r="M342" s="209" t="str">
        <f t="shared" ref="M342" si="560">IF(L342="X","X",IF(L342&lt;&gt;0,L342+9,""))</f>
        <v/>
      </c>
      <c r="N342" s="209" t="str">
        <f t="shared" ref="N342" si="561">IF(L342="","",IF(L342="X","X",IF($E$2&lt;L342,"X
未達首次列計年度
Not reaching the initial calculation year",IF($E$2&gt;M342,"X
已過審核範圍 
Out of the audit scope","V"))))</f>
        <v/>
      </c>
      <c r="O342" s="211"/>
      <c r="P342" s="213" t="str">
        <f t="shared" ref="P342" si="562">IF(N342="X
未達首次列計年度
Not reaching the initial calculation year",0,IF(N342="X
已過審核範圍 
Out of the audit scope",0,IF(N342="X",0,IF(N342="","",IF(O342&lt;&gt;"",O342,I342)))))</f>
        <v/>
      </c>
      <c r="Q342" s="215"/>
    </row>
    <row r="343" spans="2:17" ht="24.75" customHeight="1">
      <c r="B343" s="219" t="str">
        <f t="shared" ref="B343:B347" si="563">B342</f>
        <v/>
      </c>
      <c r="C343" s="222"/>
      <c r="D343" s="225"/>
      <c r="E343" s="225"/>
      <c r="F343" s="132"/>
      <c r="G343" s="45" t="str" cm="1">
        <f t="array" ref="G343">IFERROR(INDEX(對照用!$B$1:$D$103,SMALL(IF(對照用!$B$1:$B$103=E342,ROW(對照用!$B$1:$B$103),"X"),MOD(ROW(),6)+1),3),"")</f>
        <v/>
      </c>
      <c r="H343" s="11"/>
      <c r="I343" s="230"/>
      <c r="J343" s="225"/>
      <c r="K343" s="233"/>
      <c r="L343" s="163"/>
      <c r="M343" s="146"/>
      <c r="N343" s="146" t="str">
        <f t="shared" ref="N343" si="564">IF(L342="","",IF(L342="X","X",IF($E$2&lt;L342,"X
未達首次列計年度
Not reaching the initial calculation year",IF($E$2&gt;M342,"X
已過審核範圍 
Out of the audit scope","V"))))</f>
        <v/>
      </c>
      <c r="O343" s="149"/>
      <c r="P343" s="112"/>
      <c r="Q343" s="216"/>
    </row>
    <row r="344" spans="2:17" ht="24.75" customHeight="1">
      <c r="B344" s="219" t="str">
        <f t="shared" si="563"/>
        <v/>
      </c>
      <c r="C344" s="222"/>
      <c r="D344" s="225"/>
      <c r="E344" s="225"/>
      <c r="F344" s="132"/>
      <c r="G344" s="45" t="str" cm="1">
        <f t="array" ref="G344">IFERROR(INDEX(對照用!$B$1:$D$103,SMALL(IF(對照用!$B$1:$B$103=E342,ROW(對照用!$B$1:$B$103),"X"),MOD(ROW(),6)+1),3),"")</f>
        <v/>
      </c>
      <c r="H344" s="11"/>
      <c r="I344" s="230"/>
      <c r="J344" s="225"/>
      <c r="K344" s="233"/>
      <c r="L344" s="163"/>
      <c r="M344" s="146"/>
      <c r="N344" s="146" t="str">
        <f t="shared" ref="N344" si="565">IF(L342="","",IF(L342="X","X",IF($E$2&lt;L342,"X
未達首次列計年度
Not reaching the initial calculation year",IF($E$2&gt;M342,"X
已過審核範圍 
Out of the audit scope","V"))))</f>
        <v/>
      </c>
      <c r="O344" s="149"/>
      <c r="P344" s="112"/>
      <c r="Q344" s="216"/>
    </row>
    <row r="345" spans="2:17" ht="24.75" customHeight="1">
      <c r="B345" s="219" t="str">
        <f t="shared" si="563"/>
        <v/>
      </c>
      <c r="C345" s="222"/>
      <c r="D345" s="225"/>
      <c r="E345" s="225"/>
      <c r="F345" s="132"/>
      <c r="G345" s="45" t="str" cm="1">
        <f t="array" ref="G345">IFERROR(INDEX(對照用!$B$1:$D$103,SMALL(IF(對照用!$B$1:$B$103=E342,ROW(對照用!$B$1:$B$103),"X"),MOD(ROW(),6)+1),3),"")</f>
        <v/>
      </c>
      <c r="H345" s="11"/>
      <c r="I345" s="230"/>
      <c r="J345" s="225"/>
      <c r="K345" s="233"/>
      <c r="L345" s="163"/>
      <c r="M345" s="146"/>
      <c r="N345" s="146" t="str">
        <f t="shared" ref="N345" si="566">IF(L342="","",IF(L342="X","X",IF($E$2&lt;L342,"X
未達首次列計年度
Not reaching the initial calculation year",IF($E$2&gt;M342,"X
已過審核範圍 
Out of the audit scope","V"))))</f>
        <v/>
      </c>
      <c r="O345" s="149"/>
      <c r="P345" s="112"/>
      <c r="Q345" s="216"/>
    </row>
    <row r="346" spans="2:17" ht="24.75" customHeight="1">
      <c r="B346" s="219" t="str">
        <f t="shared" si="563"/>
        <v/>
      </c>
      <c r="C346" s="222"/>
      <c r="D346" s="225"/>
      <c r="E346" s="225"/>
      <c r="F346" s="132"/>
      <c r="G346" s="45" t="str" cm="1">
        <f t="array" ref="G346">IFERROR(INDEX(對照用!$B$1:$D$103,SMALL(IF(對照用!$B$1:$B$103=E342,ROW(對照用!$B$1:$B$103),"X"),MOD(ROW(),6)+1),3),"")</f>
        <v/>
      </c>
      <c r="H346" s="11"/>
      <c r="I346" s="230"/>
      <c r="J346" s="225"/>
      <c r="K346" s="233"/>
      <c r="L346" s="163"/>
      <c r="M346" s="146"/>
      <c r="N346" s="146" t="str">
        <f t="shared" ref="N346" si="567">IF(L342="","",IF(L342="X","X",IF($E$2&lt;L342,"X
未達首次列計年度
Not reaching the initial calculation year",IF($E$2&gt;M342,"X
已過審核範圍 
Out of the audit scope","V"))))</f>
        <v/>
      </c>
      <c r="O346" s="149"/>
      <c r="P346" s="112"/>
      <c r="Q346" s="216"/>
    </row>
    <row r="347" spans="2:17" ht="24.75" customHeight="1" thickBot="1">
      <c r="B347" s="220" t="str">
        <f t="shared" si="563"/>
        <v/>
      </c>
      <c r="C347" s="223"/>
      <c r="D347" s="226"/>
      <c r="E347" s="226"/>
      <c r="F347" s="228"/>
      <c r="G347" s="46" t="str" cm="1">
        <f t="array" ref="G347">IFERROR(INDEX(對照用!$B$1:$D$103,SMALL(IF(對照用!$B$1:$B$103=E342,ROW(對照用!$B$1:$B$103),"X"),MOD(ROW(),6)+1),3),"")</f>
        <v/>
      </c>
      <c r="H347" s="12"/>
      <c r="I347" s="231"/>
      <c r="J347" s="226"/>
      <c r="K347" s="234"/>
      <c r="L347" s="236"/>
      <c r="M347" s="210"/>
      <c r="N347" s="210" t="str">
        <f t="shared" ref="N347" si="568">IF(L342="","",IF(L342="X","X",IF($E$2&lt;L342,"X
未達首次列計年度
Not reaching the initial calculation year",IF($E$2&gt;M342,"X
已過審核範圍 
Out of the audit scope","V"))))</f>
        <v/>
      </c>
      <c r="O347" s="212"/>
      <c r="P347" s="214"/>
      <c r="Q347" s="217"/>
    </row>
    <row r="348" spans="2:17" ht="24.75" customHeight="1">
      <c r="B348" s="218" t="str">
        <f t="shared" ref="B348" si="569">IF(E348&lt;&gt;"",B342+1,"")</f>
        <v/>
      </c>
      <c r="C348" s="221" t="str">
        <f t="shared" ref="C348" si="570">IF(D348&lt;&gt;"",IF(D348&lt;$E$2,"舊","當"),"")</f>
        <v/>
      </c>
      <c r="D348" s="224"/>
      <c r="E348" s="224"/>
      <c r="F348" s="227" t="str">
        <f>_xlfn.IFNA(VLOOKUP(E348,對照用!$B:$C,2,0)," ")</f>
        <v xml:space="preserve"> </v>
      </c>
      <c r="G348" s="44" t="str" cm="1">
        <f t="array" ref="G348">IFERROR(INDEX(對照用!$B$1:$D$103,SMALL(IF(對照用!$B$1:$B$103=E348,ROW(對照用!$B$1:$B$103),"X"),MOD(ROW(),6)+1),3),"")</f>
        <v/>
      </c>
      <c r="H348" s="10"/>
      <c r="I348" s="229"/>
      <c r="J348" s="224"/>
      <c r="K348" s="232"/>
      <c r="L348" s="235"/>
      <c r="M348" s="209" t="str">
        <f t="shared" ref="M348" si="571">IF(L348="X","X",IF(L348&lt;&gt;0,L348+9,""))</f>
        <v/>
      </c>
      <c r="N348" s="209" t="str">
        <f t="shared" ref="N348" si="572">IF(L348="","",IF(L348="X","X",IF($E$2&lt;L348,"X
未達首次列計年度
Not reaching the initial calculation year",IF($E$2&gt;M348,"X
已過審核範圍 
Out of the audit scope","V"))))</f>
        <v/>
      </c>
      <c r="O348" s="211"/>
      <c r="P348" s="213" t="str">
        <f t="shared" ref="P348" si="573">IF(N348="X
未達首次列計年度
Not reaching the initial calculation year",0,IF(N348="X
已過審核範圍 
Out of the audit scope",0,IF(N348="X",0,IF(N348="","",IF(O348&lt;&gt;"",O348,I348)))))</f>
        <v/>
      </c>
      <c r="Q348" s="215"/>
    </row>
    <row r="349" spans="2:17" ht="24.75" customHeight="1">
      <c r="B349" s="219" t="str">
        <f t="shared" ref="B349:B353" si="574">B348</f>
        <v/>
      </c>
      <c r="C349" s="222"/>
      <c r="D349" s="225"/>
      <c r="E349" s="225"/>
      <c r="F349" s="132"/>
      <c r="G349" s="45" t="str" cm="1">
        <f t="array" ref="G349">IFERROR(INDEX(對照用!$B$1:$D$103,SMALL(IF(對照用!$B$1:$B$103=E348,ROW(對照用!$B$1:$B$103),"X"),MOD(ROW(),6)+1),3),"")</f>
        <v/>
      </c>
      <c r="H349" s="11"/>
      <c r="I349" s="230"/>
      <c r="J349" s="225"/>
      <c r="K349" s="233"/>
      <c r="L349" s="163"/>
      <c r="M349" s="146"/>
      <c r="N349" s="146" t="str">
        <f t="shared" ref="N349" si="575">IF(L348="","",IF(L348="X","X",IF($E$2&lt;L348,"X
未達首次列計年度
Not reaching the initial calculation year",IF($E$2&gt;M348,"X
已過審核範圍 
Out of the audit scope","V"))))</f>
        <v/>
      </c>
      <c r="O349" s="149"/>
      <c r="P349" s="112"/>
      <c r="Q349" s="216"/>
    </row>
    <row r="350" spans="2:17" ht="24.75" customHeight="1">
      <c r="B350" s="219" t="str">
        <f t="shared" si="574"/>
        <v/>
      </c>
      <c r="C350" s="222"/>
      <c r="D350" s="225"/>
      <c r="E350" s="225"/>
      <c r="F350" s="132"/>
      <c r="G350" s="45" t="str" cm="1">
        <f t="array" ref="G350">IFERROR(INDEX(對照用!$B$1:$D$103,SMALL(IF(對照用!$B$1:$B$103=E348,ROW(對照用!$B$1:$B$103),"X"),MOD(ROW(),6)+1),3),"")</f>
        <v/>
      </c>
      <c r="H350" s="11"/>
      <c r="I350" s="230"/>
      <c r="J350" s="225"/>
      <c r="K350" s="233"/>
      <c r="L350" s="163"/>
      <c r="M350" s="146"/>
      <c r="N350" s="146" t="str">
        <f t="shared" ref="N350" si="576">IF(L348="","",IF(L348="X","X",IF($E$2&lt;L348,"X
未達首次列計年度
Not reaching the initial calculation year",IF($E$2&gt;M348,"X
已過審核範圍 
Out of the audit scope","V"))))</f>
        <v/>
      </c>
      <c r="O350" s="149"/>
      <c r="P350" s="112"/>
      <c r="Q350" s="216"/>
    </row>
    <row r="351" spans="2:17" ht="24.75" customHeight="1">
      <c r="B351" s="219" t="str">
        <f t="shared" si="574"/>
        <v/>
      </c>
      <c r="C351" s="222"/>
      <c r="D351" s="225"/>
      <c r="E351" s="225"/>
      <c r="F351" s="132"/>
      <c r="G351" s="45" t="str" cm="1">
        <f t="array" ref="G351">IFERROR(INDEX(對照用!$B$1:$D$103,SMALL(IF(對照用!$B$1:$B$103=E348,ROW(對照用!$B$1:$B$103),"X"),MOD(ROW(),6)+1),3),"")</f>
        <v/>
      </c>
      <c r="H351" s="11"/>
      <c r="I351" s="230"/>
      <c r="J351" s="225"/>
      <c r="K351" s="233"/>
      <c r="L351" s="163"/>
      <c r="M351" s="146"/>
      <c r="N351" s="146" t="str">
        <f t="shared" ref="N351" si="577">IF(L348="","",IF(L348="X","X",IF($E$2&lt;L348,"X
未達首次列計年度
Not reaching the initial calculation year",IF($E$2&gt;M348,"X
已過審核範圍 
Out of the audit scope","V"))))</f>
        <v/>
      </c>
      <c r="O351" s="149"/>
      <c r="P351" s="112"/>
      <c r="Q351" s="216"/>
    </row>
    <row r="352" spans="2:17" ht="24.75" customHeight="1">
      <c r="B352" s="219" t="str">
        <f t="shared" si="574"/>
        <v/>
      </c>
      <c r="C352" s="222"/>
      <c r="D352" s="225"/>
      <c r="E352" s="225"/>
      <c r="F352" s="132"/>
      <c r="G352" s="45" t="str" cm="1">
        <f t="array" ref="G352">IFERROR(INDEX(對照用!$B$1:$D$103,SMALL(IF(對照用!$B$1:$B$103=E348,ROW(對照用!$B$1:$B$103),"X"),MOD(ROW(),6)+1),3),"")</f>
        <v/>
      </c>
      <c r="H352" s="11"/>
      <c r="I352" s="230"/>
      <c r="J352" s="225"/>
      <c r="K352" s="233"/>
      <c r="L352" s="163"/>
      <c r="M352" s="146"/>
      <c r="N352" s="146" t="str">
        <f t="shared" ref="N352" si="578">IF(L348="","",IF(L348="X","X",IF($E$2&lt;L348,"X
未達首次列計年度
Not reaching the initial calculation year",IF($E$2&gt;M348,"X
已過審核範圍 
Out of the audit scope","V"))))</f>
        <v/>
      </c>
      <c r="O352" s="149"/>
      <c r="P352" s="112"/>
      <c r="Q352" s="216"/>
    </row>
    <row r="353" spans="2:17" ht="24.75" customHeight="1" thickBot="1">
      <c r="B353" s="220" t="str">
        <f t="shared" si="574"/>
        <v/>
      </c>
      <c r="C353" s="223"/>
      <c r="D353" s="226"/>
      <c r="E353" s="226"/>
      <c r="F353" s="228"/>
      <c r="G353" s="46" t="str" cm="1">
        <f t="array" ref="G353">IFERROR(INDEX(對照用!$B$1:$D$103,SMALL(IF(對照用!$B$1:$B$103=E348,ROW(對照用!$B$1:$B$103),"X"),MOD(ROW(),6)+1),3),"")</f>
        <v/>
      </c>
      <c r="H353" s="12"/>
      <c r="I353" s="231"/>
      <c r="J353" s="226"/>
      <c r="K353" s="234"/>
      <c r="L353" s="236"/>
      <c r="M353" s="210"/>
      <c r="N353" s="210" t="str">
        <f t="shared" ref="N353" si="579">IF(L348="","",IF(L348="X","X",IF($E$2&lt;L348,"X
未達首次列計年度
Not reaching the initial calculation year",IF($E$2&gt;M348,"X
已過審核範圍 
Out of the audit scope","V"))))</f>
        <v/>
      </c>
      <c r="O353" s="212"/>
      <c r="P353" s="214"/>
      <c r="Q353" s="217"/>
    </row>
    <row r="354" spans="2:17" ht="24.75" customHeight="1">
      <c r="B354" s="218" t="str">
        <f t="shared" ref="B354" si="580">IF(E354&lt;&gt;"",B348+1,"")</f>
        <v/>
      </c>
      <c r="C354" s="221" t="str">
        <f t="shared" ref="C354" si="581">IF(D354&lt;&gt;"",IF(D354&lt;$E$2,"舊","當"),"")</f>
        <v/>
      </c>
      <c r="D354" s="224"/>
      <c r="E354" s="224"/>
      <c r="F354" s="227" t="str">
        <f>_xlfn.IFNA(VLOOKUP(E354,對照用!$B:$C,2,0)," ")</f>
        <v xml:space="preserve"> </v>
      </c>
      <c r="G354" s="44" t="str" cm="1">
        <f t="array" ref="G354">IFERROR(INDEX(對照用!$B$1:$D$103,SMALL(IF(對照用!$B$1:$B$103=E354,ROW(對照用!$B$1:$B$103),"X"),MOD(ROW(),6)+1),3),"")</f>
        <v/>
      </c>
      <c r="H354" s="10"/>
      <c r="I354" s="229"/>
      <c r="J354" s="224"/>
      <c r="K354" s="232"/>
      <c r="L354" s="235"/>
      <c r="M354" s="209" t="str">
        <f t="shared" ref="M354" si="582">IF(L354="X","X",IF(L354&lt;&gt;0,L354+9,""))</f>
        <v/>
      </c>
      <c r="N354" s="209" t="str">
        <f t="shared" ref="N354" si="583">IF(L354="","",IF(L354="X","X",IF($E$2&lt;L354,"X
未達首次列計年度
Not reaching the initial calculation year",IF($E$2&gt;M354,"X
已過審核範圍 
Out of the audit scope","V"))))</f>
        <v/>
      </c>
      <c r="O354" s="211"/>
      <c r="P354" s="213" t="str">
        <f t="shared" ref="P354" si="584">IF(N354="X
未達首次列計年度
Not reaching the initial calculation year",0,IF(N354="X
已過審核範圍 
Out of the audit scope",0,IF(N354="X",0,IF(N354="","",IF(O354&lt;&gt;"",O354,I354)))))</f>
        <v/>
      </c>
      <c r="Q354" s="215"/>
    </row>
    <row r="355" spans="2:17" ht="24.75" customHeight="1">
      <c r="B355" s="219" t="str">
        <f t="shared" ref="B355:B359" si="585">B354</f>
        <v/>
      </c>
      <c r="C355" s="222"/>
      <c r="D355" s="225"/>
      <c r="E355" s="225"/>
      <c r="F355" s="132"/>
      <c r="G355" s="45" t="str" cm="1">
        <f t="array" ref="G355">IFERROR(INDEX(對照用!$B$1:$D$103,SMALL(IF(對照用!$B$1:$B$103=E354,ROW(對照用!$B$1:$B$103),"X"),MOD(ROW(),6)+1),3),"")</f>
        <v/>
      </c>
      <c r="H355" s="11"/>
      <c r="I355" s="230"/>
      <c r="J355" s="225"/>
      <c r="K355" s="233"/>
      <c r="L355" s="163"/>
      <c r="M355" s="146"/>
      <c r="N355" s="146" t="str">
        <f t="shared" ref="N355" si="586">IF(L354="","",IF(L354="X","X",IF($E$2&lt;L354,"X
未達首次列計年度
Not reaching the initial calculation year",IF($E$2&gt;M354,"X
已過審核範圍 
Out of the audit scope","V"))))</f>
        <v/>
      </c>
      <c r="O355" s="149"/>
      <c r="P355" s="112"/>
      <c r="Q355" s="216"/>
    </row>
    <row r="356" spans="2:17" ht="24.75" customHeight="1">
      <c r="B356" s="219" t="str">
        <f t="shared" si="585"/>
        <v/>
      </c>
      <c r="C356" s="222"/>
      <c r="D356" s="225"/>
      <c r="E356" s="225"/>
      <c r="F356" s="132"/>
      <c r="G356" s="45" t="str" cm="1">
        <f t="array" ref="G356">IFERROR(INDEX(對照用!$B$1:$D$103,SMALL(IF(對照用!$B$1:$B$103=E354,ROW(對照用!$B$1:$B$103),"X"),MOD(ROW(),6)+1),3),"")</f>
        <v/>
      </c>
      <c r="H356" s="11"/>
      <c r="I356" s="230"/>
      <c r="J356" s="225"/>
      <c r="K356" s="233"/>
      <c r="L356" s="163"/>
      <c r="M356" s="146"/>
      <c r="N356" s="146" t="str">
        <f t="shared" ref="N356" si="587">IF(L354="","",IF(L354="X","X",IF($E$2&lt;L354,"X
未達首次列計年度
Not reaching the initial calculation year",IF($E$2&gt;M354,"X
已過審核範圍 
Out of the audit scope","V"))))</f>
        <v/>
      </c>
      <c r="O356" s="149"/>
      <c r="P356" s="112"/>
      <c r="Q356" s="216"/>
    </row>
    <row r="357" spans="2:17" ht="24.75" customHeight="1">
      <c r="B357" s="219" t="str">
        <f t="shared" si="585"/>
        <v/>
      </c>
      <c r="C357" s="222"/>
      <c r="D357" s="225"/>
      <c r="E357" s="225"/>
      <c r="F357" s="132"/>
      <c r="G357" s="45" t="str" cm="1">
        <f t="array" ref="G357">IFERROR(INDEX(對照用!$B$1:$D$103,SMALL(IF(對照用!$B$1:$B$103=E354,ROW(對照用!$B$1:$B$103),"X"),MOD(ROW(),6)+1),3),"")</f>
        <v/>
      </c>
      <c r="H357" s="11"/>
      <c r="I357" s="230"/>
      <c r="J357" s="225"/>
      <c r="K357" s="233"/>
      <c r="L357" s="163"/>
      <c r="M357" s="146"/>
      <c r="N357" s="146" t="str">
        <f t="shared" ref="N357" si="588">IF(L354="","",IF(L354="X","X",IF($E$2&lt;L354,"X
未達首次列計年度
Not reaching the initial calculation year",IF($E$2&gt;M354,"X
已過審核範圍 
Out of the audit scope","V"))))</f>
        <v/>
      </c>
      <c r="O357" s="149"/>
      <c r="P357" s="112"/>
      <c r="Q357" s="216"/>
    </row>
    <row r="358" spans="2:17" ht="24.75" customHeight="1">
      <c r="B358" s="219" t="str">
        <f t="shared" si="585"/>
        <v/>
      </c>
      <c r="C358" s="222"/>
      <c r="D358" s="225"/>
      <c r="E358" s="225"/>
      <c r="F358" s="132"/>
      <c r="G358" s="45" t="str" cm="1">
        <f t="array" ref="G358">IFERROR(INDEX(對照用!$B$1:$D$103,SMALL(IF(對照用!$B$1:$B$103=E354,ROW(對照用!$B$1:$B$103),"X"),MOD(ROW(),6)+1),3),"")</f>
        <v/>
      </c>
      <c r="H358" s="11"/>
      <c r="I358" s="230"/>
      <c r="J358" s="225"/>
      <c r="K358" s="233"/>
      <c r="L358" s="163"/>
      <c r="M358" s="146"/>
      <c r="N358" s="146" t="str">
        <f t="shared" ref="N358" si="589">IF(L354="","",IF(L354="X","X",IF($E$2&lt;L354,"X
未達首次列計年度
Not reaching the initial calculation year",IF($E$2&gt;M354,"X
已過審核範圍 
Out of the audit scope","V"))))</f>
        <v/>
      </c>
      <c r="O358" s="149"/>
      <c r="P358" s="112"/>
      <c r="Q358" s="216"/>
    </row>
    <row r="359" spans="2:17" ht="24.75" customHeight="1" thickBot="1">
      <c r="B359" s="220" t="str">
        <f t="shared" si="585"/>
        <v/>
      </c>
      <c r="C359" s="223"/>
      <c r="D359" s="226"/>
      <c r="E359" s="226"/>
      <c r="F359" s="228"/>
      <c r="G359" s="46" t="str" cm="1">
        <f t="array" ref="G359">IFERROR(INDEX(對照用!$B$1:$D$103,SMALL(IF(對照用!$B$1:$B$103=E354,ROW(對照用!$B$1:$B$103),"X"),MOD(ROW(),6)+1),3),"")</f>
        <v/>
      </c>
      <c r="H359" s="12"/>
      <c r="I359" s="231"/>
      <c r="J359" s="226"/>
      <c r="K359" s="234"/>
      <c r="L359" s="236"/>
      <c r="M359" s="210"/>
      <c r="N359" s="210" t="str">
        <f t="shared" ref="N359" si="590">IF(L354="","",IF(L354="X","X",IF($E$2&lt;L354,"X
未達首次列計年度
Not reaching the initial calculation year",IF($E$2&gt;M354,"X
已過審核範圍 
Out of the audit scope","V"))))</f>
        <v/>
      </c>
      <c r="O359" s="212"/>
      <c r="P359" s="214"/>
      <c r="Q359" s="217"/>
    </row>
    <row r="360" spans="2:17" ht="24.75" customHeight="1">
      <c r="B360" s="218" t="str">
        <f t="shared" ref="B360" si="591">IF(E360&lt;&gt;"",B354+1,"")</f>
        <v/>
      </c>
      <c r="C360" s="221" t="str">
        <f t="shared" ref="C360" si="592">IF(D360&lt;&gt;"",IF(D360&lt;$E$2,"舊","當"),"")</f>
        <v/>
      </c>
      <c r="D360" s="224"/>
      <c r="E360" s="224"/>
      <c r="F360" s="227" t="str">
        <f>_xlfn.IFNA(VLOOKUP(E360,對照用!$B:$C,2,0)," ")</f>
        <v xml:space="preserve"> </v>
      </c>
      <c r="G360" s="44" t="str" cm="1">
        <f t="array" ref="G360">IFERROR(INDEX(對照用!$B$1:$D$103,SMALL(IF(對照用!$B$1:$B$103=E360,ROW(對照用!$B$1:$B$103),"X"),MOD(ROW(),6)+1),3),"")</f>
        <v/>
      </c>
      <c r="H360" s="10"/>
      <c r="I360" s="229"/>
      <c r="J360" s="224"/>
      <c r="K360" s="232"/>
      <c r="L360" s="235"/>
      <c r="M360" s="209" t="str">
        <f t="shared" ref="M360" si="593">IF(L360="X","X",IF(L360&lt;&gt;0,L360+9,""))</f>
        <v/>
      </c>
      <c r="N360" s="209" t="str">
        <f t="shared" ref="N360" si="594">IF(L360="","",IF(L360="X","X",IF($E$2&lt;L360,"X
未達首次列計年度
Not reaching the initial calculation year",IF($E$2&gt;M360,"X
已過審核範圍 
Out of the audit scope","V"))))</f>
        <v/>
      </c>
      <c r="O360" s="211"/>
      <c r="P360" s="213" t="str">
        <f t="shared" ref="P360" si="595">IF(N360="X
未達首次列計年度
Not reaching the initial calculation year",0,IF(N360="X
已過審核範圍 
Out of the audit scope",0,IF(N360="X",0,IF(N360="","",IF(O360&lt;&gt;"",O360,I360)))))</f>
        <v/>
      </c>
      <c r="Q360" s="215"/>
    </row>
    <row r="361" spans="2:17" ht="24.75" customHeight="1">
      <c r="B361" s="219" t="str">
        <f t="shared" ref="B361:B365" si="596">B360</f>
        <v/>
      </c>
      <c r="C361" s="222"/>
      <c r="D361" s="225"/>
      <c r="E361" s="225"/>
      <c r="F361" s="132"/>
      <c r="G361" s="45" t="str" cm="1">
        <f t="array" ref="G361">IFERROR(INDEX(對照用!$B$1:$D$103,SMALL(IF(對照用!$B$1:$B$103=E360,ROW(對照用!$B$1:$B$103),"X"),MOD(ROW(),6)+1),3),"")</f>
        <v/>
      </c>
      <c r="H361" s="11"/>
      <c r="I361" s="230"/>
      <c r="J361" s="225"/>
      <c r="K361" s="233"/>
      <c r="L361" s="163"/>
      <c r="M361" s="146"/>
      <c r="N361" s="146" t="str">
        <f t="shared" ref="N361" si="597">IF(L360="","",IF(L360="X","X",IF($E$2&lt;L360,"X
未達首次列計年度
Not reaching the initial calculation year",IF($E$2&gt;M360,"X
已過審核範圍 
Out of the audit scope","V"))))</f>
        <v/>
      </c>
      <c r="O361" s="149"/>
      <c r="P361" s="112"/>
      <c r="Q361" s="216"/>
    </row>
    <row r="362" spans="2:17" ht="24.75" customHeight="1">
      <c r="B362" s="219" t="str">
        <f t="shared" si="596"/>
        <v/>
      </c>
      <c r="C362" s="222"/>
      <c r="D362" s="225"/>
      <c r="E362" s="225"/>
      <c r="F362" s="132"/>
      <c r="G362" s="45" t="str" cm="1">
        <f t="array" ref="G362">IFERROR(INDEX(對照用!$B$1:$D$103,SMALL(IF(對照用!$B$1:$B$103=E360,ROW(對照用!$B$1:$B$103),"X"),MOD(ROW(),6)+1),3),"")</f>
        <v/>
      </c>
      <c r="H362" s="11"/>
      <c r="I362" s="230"/>
      <c r="J362" s="225"/>
      <c r="K362" s="233"/>
      <c r="L362" s="163"/>
      <c r="M362" s="146"/>
      <c r="N362" s="146" t="str">
        <f t="shared" ref="N362" si="598">IF(L360="","",IF(L360="X","X",IF($E$2&lt;L360,"X
未達首次列計年度
Not reaching the initial calculation year",IF($E$2&gt;M360,"X
已過審核範圍 
Out of the audit scope","V"))))</f>
        <v/>
      </c>
      <c r="O362" s="149"/>
      <c r="P362" s="112"/>
      <c r="Q362" s="216"/>
    </row>
    <row r="363" spans="2:17" ht="24.75" customHeight="1">
      <c r="B363" s="219" t="str">
        <f t="shared" si="596"/>
        <v/>
      </c>
      <c r="C363" s="222"/>
      <c r="D363" s="225"/>
      <c r="E363" s="225"/>
      <c r="F363" s="132"/>
      <c r="G363" s="45" t="str" cm="1">
        <f t="array" ref="G363">IFERROR(INDEX(對照用!$B$1:$D$103,SMALL(IF(對照用!$B$1:$B$103=E360,ROW(對照用!$B$1:$B$103),"X"),MOD(ROW(),6)+1),3),"")</f>
        <v/>
      </c>
      <c r="H363" s="11"/>
      <c r="I363" s="230"/>
      <c r="J363" s="225"/>
      <c r="K363" s="233"/>
      <c r="L363" s="163"/>
      <c r="M363" s="146"/>
      <c r="N363" s="146" t="str">
        <f t="shared" ref="N363" si="599">IF(L360="","",IF(L360="X","X",IF($E$2&lt;L360,"X
未達首次列計年度
Not reaching the initial calculation year",IF($E$2&gt;M360,"X
已過審核範圍 
Out of the audit scope","V"))))</f>
        <v/>
      </c>
      <c r="O363" s="149"/>
      <c r="P363" s="112"/>
      <c r="Q363" s="216"/>
    </row>
    <row r="364" spans="2:17" ht="24.75" customHeight="1">
      <c r="B364" s="219" t="str">
        <f t="shared" si="596"/>
        <v/>
      </c>
      <c r="C364" s="222"/>
      <c r="D364" s="225"/>
      <c r="E364" s="225"/>
      <c r="F364" s="132"/>
      <c r="G364" s="45" t="str" cm="1">
        <f t="array" ref="G364">IFERROR(INDEX(對照用!$B$1:$D$103,SMALL(IF(對照用!$B$1:$B$103=E360,ROW(對照用!$B$1:$B$103),"X"),MOD(ROW(),6)+1),3),"")</f>
        <v/>
      </c>
      <c r="H364" s="11"/>
      <c r="I364" s="230"/>
      <c r="J364" s="225"/>
      <c r="K364" s="233"/>
      <c r="L364" s="163"/>
      <c r="M364" s="146"/>
      <c r="N364" s="146" t="str">
        <f t="shared" ref="N364" si="600">IF(L360="","",IF(L360="X","X",IF($E$2&lt;L360,"X
未達首次列計年度
Not reaching the initial calculation year",IF($E$2&gt;M360,"X
已過審核範圍 
Out of the audit scope","V"))))</f>
        <v/>
      </c>
      <c r="O364" s="149"/>
      <c r="P364" s="112"/>
      <c r="Q364" s="216"/>
    </row>
    <row r="365" spans="2:17" ht="24.75" customHeight="1" thickBot="1">
      <c r="B365" s="220" t="str">
        <f t="shared" si="596"/>
        <v/>
      </c>
      <c r="C365" s="223"/>
      <c r="D365" s="226"/>
      <c r="E365" s="226"/>
      <c r="F365" s="228"/>
      <c r="G365" s="46" t="str" cm="1">
        <f t="array" ref="G365">IFERROR(INDEX(對照用!$B$1:$D$103,SMALL(IF(對照用!$B$1:$B$103=E360,ROW(對照用!$B$1:$B$103),"X"),MOD(ROW(),6)+1),3),"")</f>
        <v/>
      </c>
      <c r="H365" s="12"/>
      <c r="I365" s="231"/>
      <c r="J365" s="226"/>
      <c r="K365" s="234"/>
      <c r="L365" s="236"/>
      <c r="M365" s="210"/>
      <c r="N365" s="210" t="str">
        <f t="shared" ref="N365" si="601">IF(L360="","",IF(L360="X","X",IF($E$2&lt;L360,"X
未達首次列計年度
Not reaching the initial calculation year",IF($E$2&gt;M360,"X
已過審核範圍 
Out of the audit scope","V"))))</f>
        <v/>
      </c>
      <c r="O365" s="212"/>
      <c r="P365" s="214"/>
      <c r="Q365" s="217"/>
    </row>
    <row r="366" spans="2:17" ht="24.75" customHeight="1">
      <c r="B366" s="218" t="str">
        <f t="shared" ref="B366" si="602">IF(E366&lt;&gt;"",B360+1,"")</f>
        <v/>
      </c>
      <c r="C366" s="221" t="str">
        <f t="shared" ref="C366" si="603">IF(D366&lt;&gt;"",IF(D366&lt;$E$2,"舊","當"),"")</f>
        <v/>
      </c>
      <c r="D366" s="224"/>
      <c r="E366" s="224"/>
      <c r="F366" s="227" t="str">
        <f>_xlfn.IFNA(VLOOKUP(E366,對照用!$B:$C,2,0)," ")</f>
        <v xml:space="preserve"> </v>
      </c>
      <c r="G366" s="44" t="str" cm="1">
        <f t="array" ref="G366">IFERROR(INDEX(對照用!$B$1:$D$103,SMALL(IF(對照用!$B$1:$B$103=E366,ROW(對照用!$B$1:$B$103),"X"),MOD(ROW(),6)+1),3),"")</f>
        <v/>
      </c>
      <c r="H366" s="10"/>
      <c r="I366" s="229"/>
      <c r="J366" s="224"/>
      <c r="K366" s="232"/>
      <c r="L366" s="235"/>
      <c r="M366" s="209" t="str">
        <f t="shared" ref="M366" si="604">IF(L366="X","X",IF(L366&lt;&gt;0,L366+9,""))</f>
        <v/>
      </c>
      <c r="N366" s="209" t="str">
        <f t="shared" ref="N366" si="605">IF(L366="","",IF(L366="X","X",IF($E$2&lt;L366,"X
未達首次列計年度
Not reaching the initial calculation year",IF($E$2&gt;M366,"X
已過審核範圍 
Out of the audit scope","V"))))</f>
        <v/>
      </c>
      <c r="O366" s="211"/>
      <c r="P366" s="213" t="str">
        <f t="shared" ref="P366" si="606">IF(N366="X
未達首次列計年度
Not reaching the initial calculation year",0,IF(N366="X
已過審核範圍 
Out of the audit scope",0,IF(N366="X",0,IF(N366="","",IF(O366&lt;&gt;"",O366,I366)))))</f>
        <v/>
      </c>
      <c r="Q366" s="215"/>
    </row>
    <row r="367" spans="2:17" ht="24.75" customHeight="1">
      <c r="B367" s="219" t="str">
        <f t="shared" ref="B367:B371" si="607">B366</f>
        <v/>
      </c>
      <c r="C367" s="222"/>
      <c r="D367" s="225"/>
      <c r="E367" s="225"/>
      <c r="F367" s="132"/>
      <c r="G367" s="45" t="str" cm="1">
        <f t="array" ref="G367">IFERROR(INDEX(對照用!$B$1:$D$103,SMALL(IF(對照用!$B$1:$B$103=E366,ROW(對照用!$B$1:$B$103),"X"),MOD(ROW(),6)+1),3),"")</f>
        <v/>
      </c>
      <c r="H367" s="11"/>
      <c r="I367" s="230"/>
      <c r="J367" s="225"/>
      <c r="K367" s="233"/>
      <c r="L367" s="163"/>
      <c r="M367" s="146"/>
      <c r="N367" s="146" t="str">
        <f t="shared" ref="N367" si="608">IF(L366="","",IF(L366="X","X",IF($E$2&lt;L366,"X
未達首次列計年度
Not reaching the initial calculation year",IF($E$2&gt;M366,"X
已過審核範圍 
Out of the audit scope","V"))))</f>
        <v/>
      </c>
      <c r="O367" s="149"/>
      <c r="P367" s="112"/>
      <c r="Q367" s="216"/>
    </row>
    <row r="368" spans="2:17" ht="24.75" customHeight="1">
      <c r="B368" s="219" t="str">
        <f t="shared" si="607"/>
        <v/>
      </c>
      <c r="C368" s="222"/>
      <c r="D368" s="225"/>
      <c r="E368" s="225"/>
      <c r="F368" s="132"/>
      <c r="G368" s="45" t="str" cm="1">
        <f t="array" ref="G368">IFERROR(INDEX(對照用!$B$1:$D$103,SMALL(IF(對照用!$B$1:$B$103=E366,ROW(對照用!$B$1:$B$103),"X"),MOD(ROW(),6)+1),3),"")</f>
        <v/>
      </c>
      <c r="H368" s="11"/>
      <c r="I368" s="230"/>
      <c r="J368" s="225"/>
      <c r="K368" s="233"/>
      <c r="L368" s="163"/>
      <c r="M368" s="146"/>
      <c r="N368" s="146" t="str">
        <f t="shared" ref="N368" si="609">IF(L366="","",IF(L366="X","X",IF($E$2&lt;L366,"X
未達首次列計年度
Not reaching the initial calculation year",IF($E$2&gt;M366,"X
已過審核範圍 
Out of the audit scope","V"))))</f>
        <v/>
      </c>
      <c r="O368" s="149"/>
      <c r="P368" s="112"/>
      <c r="Q368" s="216"/>
    </row>
    <row r="369" spans="2:17" ht="24.75" customHeight="1">
      <c r="B369" s="219" t="str">
        <f t="shared" si="607"/>
        <v/>
      </c>
      <c r="C369" s="222"/>
      <c r="D369" s="225"/>
      <c r="E369" s="225"/>
      <c r="F369" s="132"/>
      <c r="G369" s="45" t="str" cm="1">
        <f t="array" ref="G369">IFERROR(INDEX(對照用!$B$1:$D$103,SMALL(IF(對照用!$B$1:$B$103=E366,ROW(對照用!$B$1:$B$103),"X"),MOD(ROW(),6)+1),3),"")</f>
        <v/>
      </c>
      <c r="H369" s="11"/>
      <c r="I369" s="230"/>
      <c r="J369" s="225"/>
      <c r="K369" s="233"/>
      <c r="L369" s="163"/>
      <c r="M369" s="146"/>
      <c r="N369" s="146" t="str">
        <f t="shared" ref="N369" si="610">IF(L366="","",IF(L366="X","X",IF($E$2&lt;L366,"X
未達首次列計年度
Not reaching the initial calculation year",IF($E$2&gt;M366,"X
已過審核範圍 
Out of the audit scope","V"))))</f>
        <v/>
      </c>
      <c r="O369" s="149"/>
      <c r="P369" s="112"/>
      <c r="Q369" s="216"/>
    </row>
    <row r="370" spans="2:17" ht="24.75" customHeight="1">
      <c r="B370" s="219" t="str">
        <f t="shared" si="607"/>
        <v/>
      </c>
      <c r="C370" s="222"/>
      <c r="D370" s="225"/>
      <c r="E370" s="225"/>
      <c r="F370" s="132"/>
      <c r="G370" s="45" t="str" cm="1">
        <f t="array" ref="G370">IFERROR(INDEX(對照用!$B$1:$D$103,SMALL(IF(對照用!$B$1:$B$103=E366,ROW(對照用!$B$1:$B$103),"X"),MOD(ROW(),6)+1),3),"")</f>
        <v/>
      </c>
      <c r="H370" s="11"/>
      <c r="I370" s="230"/>
      <c r="J370" s="225"/>
      <c r="K370" s="233"/>
      <c r="L370" s="163"/>
      <c r="M370" s="146"/>
      <c r="N370" s="146" t="str">
        <f t="shared" ref="N370" si="611">IF(L366="","",IF(L366="X","X",IF($E$2&lt;L366,"X
未達首次列計年度
Not reaching the initial calculation year",IF($E$2&gt;M366,"X
已過審核範圍 
Out of the audit scope","V"))))</f>
        <v/>
      </c>
      <c r="O370" s="149"/>
      <c r="P370" s="112"/>
      <c r="Q370" s="216"/>
    </row>
    <row r="371" spans="2:17" ht="24.75" customHeight="1" thickBot="1">
      <c r="B371" s="220" t="str">
        <f t="shared" si="607"/>
        <v/>
      </c>
      <c r="C371" s="223"/>
      <c r="D371" s="226"/>
      <c r="E371" s="226"/>
      <c r="F371" s="228"/>
      <c r="G371" s="46" t="str" cm="1">
        <f t="array" ref="G371">IFERROR(INDEX(對照用!$B$1:$D$103,SMALL(IF(對照用!$B$1:$B$103=E366,ROW(對照用!$B$1:$B$103),"X"),MOD(ROW(),6)+1),3),"")</f>
        <v/>
      </c>
      <c r="H371" s="12"/>
      <c r="I371" s="231"/>
      <c r="J371" s="226"/>
      <c r="K371" s="234"/>
      <c r="L371" s="236"/>
      <c r="M371" s="210"/>
      <c r="N371" s="210" t="str">
        <f t="shared" ref="N371" si="612">IF(L366="","",IF(L366="X","X",IF($E$2&lt;L366,"X
未達首次列計年度
Not reaching the initial calculation year",IF($E$2&gt;M366,"X
已過審核範圍 
Out of the audit scope","V"))))</f>
        <v/>
      </c>
      <c r="O371" s="212"/>
      <c r="P371" s="214"/>
      <c r="Q371" s="217"/>
    </row>
    <row r="372" spans="2:17" ht="24.75" customHeight="1">
      <c r="B372" s="218" t="str">
        <f t="shared" ref="B372" si="613">IF(E372&lt;&gt;"",B366+1,"")</f>
        <v/>
      </c>
      <c r="C372" s="221" t="str">
        <f t="shared" ref="C372" si="614">IF(D372&lt;&gt;"",IF(D372&lt;$E$2,"舊","當"),"")</f>
        <v/>
      </c>
      <c r="D372" s="224"/>
      <c r="E372" s="224"/>
      <c r="F372" s="227" t="str">
        <f>_xlfn.IFNA(VLOOKUP(E372,對照用!$B:$C,2,0)," ")</f>
        <v xml:space="preserve"> </v>
      </c>
      <c r="G372" s="44" t="str" cm="1">
        <f t="array" ref="G372">IFERROR(INDEX(對照用!$B$1:$D$103,SMALL(IF(對照用!$B$1:$B$103=E372,ROW(對照用!$B$1:$B$103),"X"),MOD(ROW(),6)+1),3),"")</f>
        <v/>
      </c>
      <c r="H372" s="10"/>
      <c r="I372" s="229"/>
      <c r="J372" s="224"/>
      <c r="K372" s="232"/>
      <c r="L372" s="235"/>
      <c r="M372" s="209" t="str">
        <f t="shared" ref="M372" si="615">IF(L372="X","X",IF(L372&lt;&gt;0,L372+9,""))</f>
        <v/>
      </c>
      <c r="N372" s="209" t="str">
        <f t="shared" ref="N372" si="616">IF(L372="","",IF(L372="X","X",IF($E$2&lt;L372,"X
未達首次列計年度
Not reaching the initial calculation year",IF($E$2&gt;M372,"X
已過審核範圍 
Out of the audit scope","V"))))</f>
        <v/>
      </c>
      <c r="O372" s="211"/>
      <c r="P372" s="213" t="str">
        <f t="shared" ref="P372" si="617">IF(N372="X
未達首次列計年度
Not reaching the initial calculation year",0,IF(N372="X
已過審核範圍 
Out of the audit scope",0,IF(N372="X",0,IF(N372="","",IF(O372&lt;&gt;"",O372,I372)))))</f>
        <v/>
      </c>
      <c r="Q372" s="215"/>
    </row>
    <row r="373" spans="2:17" ht="24.75" customHeight="1">
      <c r="B373" s="219" t="str">
        <f t="shared" ref="B373:B377" si="618">B372</f>
        <v/>
      </c>
      <c r="C373" s="222"/>
      <c r="D373" s="225"/>
      <c r="E373" s="225"/>
      <c r="F373" s="132"/>
      <c r="G373" s="45" t="str" cm="1">
        <f t="array" ref="G373">IFERROR(INDEX(對照用!$B$1:$D$103,SMALL(IF(對照用!$B$1:$B$103=E372,ROW(對照用!$B$1:$B$103),"X"),MOD(ROW(),6)+1),3),"")</f>
        <v/>
      </c>
      <c r="H373" s="11"/>
      <c r="I373" s="230"/>
      <c r="J373" s="225"/>
      <c r="K373" s="233"/>
      <c r="L373" s="163"/>
      <c r="M373" s="146"/>
      <c r="N373" s="146" t="str">
        <f t="shared" ref="N373" si="619">IF(L372="","",IF(L372="X","X",IF($E$2&lt;L372,"X
未達首次列計年度
Not reaching the initial calculation year",IF($E$2&gt;M372,"X
已過審核範圍 
Out of the audit scope","V"))))</f>
        <v/>
      </c>
      <c r="O373" s="149"/>
      <c r="P373" s="112"/>
      <c r="Q373" s="216"/>
    </row>
    <row r="374" spans="2:17" ht="24.75" customHeight="1">
      <c r="B374" s="219" t="str">
        <f t="shared" si="618"/>
        <v/>
      </c>
      <c r="C374" s="222"/>
      <c r="D374" s="225"/>
      <c r="E374" s="225"/>
      <c r="F374" s="132"/>
      <c r="G374" s="45" t="str" cm="1">
        <f t="array" ref="G374">IFERROR(INDEX(對照用!$B$1:$D$103,SMALL(IF(對照用!$B$1:$B$103=E372,ROW(對照用!$B$1:$B$103),"X"),MOD(ROW(),6)+1),3),"")</f>
        <v/>
      </c>
      <c r="H374" s="11"/>
      <c r="I374" s="230"/>
      <c r="J374" s="225"/>
      <c r="K374" s="233"/>
      <c r="L374" s="163"/>
      <c r="M374" s="146"/>
      <c r="N374" s="146" t="str">
        <f t="shared" ref="N374" si="620">IF(L372="","",IF(L372="X","X",IF($E$2&lt;L372,"X
未達首次列計年度
Not reaching the initial calculation year",IF($E$2&gt;M372,"X
已過審核範圍 
Out of the audit scope","V"))))</f>
        <v/>
      </c>
      <c r="O374" s="149"/>
      <c r="P374" s="112"/>
      <c r="Q374" s="216"/>
    </row>
    <row r="375" spans="2:17" ht="24.75" customHeight="1">
      <c r="B375" s="219" t="str">
        <f t="shared" si="618"/>
        <v/>
      </c>
      <c r="C375" s="222"/>
      <c r="D375" s="225"/>
      <c r="E375" s="225"/>
      <c r="F375" s="132"/>
      <c r="G375" s="45" t="str" cm="1">
        <f t="array" ref="G375">IFERROR(INDEX(對照用!$B$1:$D$103,SMALL(IF(對照用!$B$1:$B$103=E372,ROW(對照用!$B$1:$B$103),"X"),MOD(ROW(),6)+1),3),"")</f>
        <v/>
      </c>
      <c r="H375" s="11"/>
      <c r="I375" s="230"/>
      <c r="J375" s="225"/>
      <c r="K375" s="233"/>
      <c r="L375" s="163"/>
      <c r="M375" s="146"/>
      <c r="N375" s="146" t="str">
        <f t="shared" ref="N375" si="621">IF(L372="","",IF(L372="X","X",IF($E$2&lt;L372,"X
未達首次列計年度
Not reaching the initial calculation year",IF($E$2&gt;M372,"X
已過審核範圍 
Out of the audit scope","V"))))</f>
        <v/>
      </c>
      <c r="O375" s="149"/>
      <c r="P375" s="112"/>
      <c r="Q375" s="216"/>
    </row>
    <row r="376" spans="2:17" ht="24.75" customHeight="1">
      <c r="B376" s="219" t="str">
        <f t="shared" si="618"/>
        <v/>
      </c>
      <c r="C376" s="222"/>
      <c r="D376" s="225"/>
      <c r="E376" s="225"/>
      <c r="F376" s="132"/>
      <c r="G376" s="45" t="str" cm="1">
        <f t="array" ref="G376">IFERROR(INDEX(對照用!$B$1:$D$103,SMALL(IF(對照用!$B$1:$B$103=E372,ROW(對照用!$B$1:$B$103),"X"),MOD(ROW(),6)+1),3),"")</f>
        <v/>
      </c>
      <c r="H376" s="11"/>
      <c r="I376" s="230"/>
      <c r="J376" s="225"/>
      <c r="K376" s="233"/>
      <c r="L376" s="163"/>
      <c r="M376" s="146"/>
      <c r="N376" s="146" t="str">
        <f t="shared" ref="N376" si="622">IF(L372="","",IF(L372="X","X",IF($E$2&lt;L372,"X
未達首次列計年度
Not reaching the initial calculation year",IF($E$2&gt;M372,"X
已過審核範圍 
Out of the audit scope","V"))))</f>
        <v/>
      </c>
      <c r="O376" s="149"/>
      <c r="P376" s="112"/>
      <c r="Q376" s="216"/>
    </row>
    <row r="377" spans="2:17" ht="24.75" customHeight="1" thickBot="1">
      <c r="B377" s="220" t="str">
        <f t="shared" si="618"/>
        <v/>
      </c>
      <c r="C377" s="223"/>
      <c r="D377" s="226"/>
      <c r="E377" s="226"/>
      <c r="F377" s="228"/>
      <c r="G377" s="46" t="str" cm="1">
        <f t="array" ref="G377">IFERROR(INDEX(對照用!$B$1:$D$103,SMALL(IF(對照用!$B$1:$B$103=E372,ROW(對照用!$B$1:$B$103),"X"),MOD(ROW(),6)+1),3),"")</f>
        <v/>
      </c>
      <c r="H377" s="12"/>
      <c r="I377" s="231"/>
      <c r="J377" s="226"/>
      <c r="K377" s="234"/>
      <c r="L377" s="236"/>
      <c r="M377" s="210"/>
      <c r="N377" s="210" t="str">
        <f t="shared" ref="N377" si="623">IF(L372="","",IF(L372="X","X",IF($E$2&lt;L372,"X
未達首次列計年度
Not reaching the initial calculation year",IF($E$2&gt;M372,"X
已過審核範圍 
Out of the audit scope","V"))))</f>
        <v/>
      </c>
      <c r="O377" s="212"/>
      <c r="P377" s="214"/>
      <c r="Q377" s="217"/>
    </row>
    <row r="378" spans="2:17" ht="24.75" customHeight="1">
      <c r="B378" s="218" t="str">
        <f t="shared" ref="B378" si="624">IF(E378&lt;&gt;"",B372+1,"")</f>
        <v/>
      </c>
      <c r="C378" s="221" t="str">
        <f t="shared" ref="C378" si="625">IF(D378&lt;&gt;"",IF(D378&lt;$E$2,"舊","當"),"")</f>
        <v/>
      </c>
      <c r="D378" s="224"/>
      <c r="E378" s="224"/>
      <c r="F378" s="227" t="str">
        <f>_xlfn.IFNA(VLOOKUP(E378,對照用!$B:$C,2,0)," ")</f>
        <v xml:space="preserve"> </v>
      </c>
      <c r="G378" s="44" t="str" cm="1">
        <f t="array" ref="G378">IFERROR(INDEX(對照用!$B$1:$D$103,SMALL(IF(對照用!$B$1:$B$103=E378,ROW(對照用!$B$1:$B$103),"X"),MOD(ROW(),6)+1),3),"")</f>
        <v/>
      </c>
      <c r="H378" s="10"/>
      <c r="I378" s="229"/>
      <c r="J378" s="224"/>
      <c r="K378" s="232"/>
      <c r="L378" s="235"/>
      <c r="M378" s="209" t="str">
        <f t="shared" ref="M378" si="626">IF(L378="X","X",IF(L378&lt;&gt;0,L378+9,""))</f>
        <v/>
      </c>
      <c r="N378" s="209" t="str">
        <f t="shared" ref="N378" si="627">IF(L378="","",IF(L378="X","X",IF($E$2&lt;L378,"X
未達首次列計年度
Not reaching the initial calculation year",IF($E$2&gt;M378,"X
已過審核範圍 
Out of the audit scope","V"))))</f>
        <v/>
      </c>
      <c r="O378" s="211"/>
      <c r="P378" s="213" t="str">
        <f t="shared" ref="P378" si="628">IF(N378="X
未達首次列計年度
Not reaching the initial calculation year",0,IF(N378="X
已過審核範圍 
Out of the audit scope",0,IF(N378="X",0,IF(N378="","",IF(O378&lt;&gt;"",O378,I378)))))</f>
        <v/>
      </c>
      <c r="Q378" s="215"/>
    </row>
    <row r="379" spans="2:17" ht="24.75" customHeight="1">
      <c r="B379" s="219" t="str">
        <f t="shared" ref="B379:B383" si="629">B378</f>
        <v/>
      </c>
      <c r="C379" s="222"/>
      <c r="D379" s="225"/>
      <c r="E379" s="225"/>
      <c r="F379" s="132"/>
      <c r="G379" s="45" t="str" cm="1">
        <f t="array" ref="G379">IFERROR(INDEX(對照用!$B$1:$D$103,SMALL(IF(對照用!$B$1:$B$103=E378,ROW(對照用!$B$1:$B$103),"X"),MOD(ROW(),6)+1),3),"")</f>
        <v/>
      </c>
      <c r="H379" s="11"/>
      <c r="I379" s="230"/>
      <c r="J379" s="225"/>
      <c r="K379" s="233"/>
      <c r="L379" s="163"/>
      <c r="M379" s="146"/>
      <c r="N379" s="146" t="str">
        <f t="shared" ref="N379" si="630">IF(L378="","",IF(L378="X","X",IF($E$2&lt;L378,"X
未達首次列計年度
Not reaching the initial calculation year",IF($E$2&gt;M378,"X
已過審核範圍 
Out of the audit scope","V"))))</f>
        <v/>
      </c>
      <c r="O379" s="149"/>
      <c r="P379" s="112"/>
      <c r="Q379" s="216"/>
    </row>
    <row r="380" spans="2:17" ht="24.75" customHeight="1">
      <c r="B380" s="219" t="str">
        <f t="shared" si="629"/>
        <v/>
      </c>
      <c r="C380" s="222"/>
      <c r="D380" s="225"/>
      <c r="E380" s="225"/>
      <c r="F380" s="132"/>
      <c r="G380" s="45" t="str" cm="1">
        <f t="array" ref="G380">IFERROR(INDEX(對照用!$B$1:$D$103,SMALL(IF(對照用!$B$1:$B$103=E378,ROW(對照用!$B$1:$B$103),"X"),MOD(ROW(),6)+1),3),"")</f>
        <v/>
      </c>
      <c r="H380" s="11"/>
      <c r="I380" s="230"/>
      <c r="J380" s="225"/>
      <c r="K380" s="233"/>
      <c r="L380" s="163"/>
      <c r="M380" s="146"/>
      <c r="N380" s="146" t="str">
        <f t="shared" ref="N380" si="631">IF(L378="","",IF(L378="X","X",IF($E$2&lt;L378,"X
未達首次列計年度
Not reaching the initial calculation year",IF($E$2&gt;M378,"X
已過審核範圍 
Out of the audit scope","V"))))</f>
        <v/>
      </c>
      <c r="O380" s="149"/>
      <c r="P380" s="112"/>
      <c r="Q380" s="216"/>
    </row>
    <row r="381" spans="2:17" ht="24.75" customHeight="1">
      <c r="B381" s="219" t="str">
        <f t="shared" si="629"/>
        <v/>
      </c>
      <c r="C381" s="222"/>
      <c r="D381" s="225"/>
      <c r="E381" s="225"/>
      <c r="F381" s="132"/>
      <c r="G381" s="45" t="str" cm="1">
        <f t="array" ref="G381">IFERROR(INDEX(對照用!$B$1:$D$103,SMALL(IF(對照用!$B$1:$B$103=E378,ROW(對照用!$B$1:$B$103),"X"),MOD(ROW(),6)+1),3),"")</f>
        <v/>
      </c>
      <c r="H381" s="11"/>
      <c r="I381" s="230"/>
      <c r="J381" s="225"/>
      <c r="K381" s="233"/>
      <c r="L381" s="163"/>
      <c r="M381" s="146"/>
      <c r="N381" s="146" t="str">
        <f t="shared" ref="N381" si="632">IF(L378="","",IF(L378="X","X",IF($E$2&lt;L378,"X
未達首次列計年度
Not reaching the initial calculation year",IF($E$2&gt;M378,"X
已過審核範圍 
Out of the audit scope","V"))))</f>
        <v/>
      </c>
      <c r="O381" s="149"/>
      <c r="P381" s="112"/>
      <c r="Q381" s="216"/>
    </row>
    <row r="382" spans="2:17" ht="24.75" customHeight="1">
      <c r="B382" s="219" t="str">
        <f t="shared" si="629"/>
        <v/>
      </c>
      <c r="C382" s="222"/>
      <c r="D382" s="225"/>
      <c r="E382" s="225"/>
      <c r="F382" s="132"/>
      <c r="G382" s="45" t="str" cm="1">
        <f t="array" ref="G382">IFERROR(INDEX(對照用!$B$1:$D$103,SMALL(IF(對照用!$B$1:$B$103=E378,ROW(對照用!$B$1:$B$103),"X"),MOD(ROW(),6)+1),3),"")</f>
        <v/>
      </c>
      <c r="H382" s="11"/>
      <c r="I382" s="230"/>
      <c r="J382" s="225"/>
      <c r="K382" s="233"/>
      <c r="L382" s="163"/>
      <c r="M382" s="146"/>
      <c r="N382" s="146" t="str">
        <f t="shared" ref="N382" si="633">IF(L378="","",IF(L378="X","X",IF($E$2&lt;L378,"X
未達首次列計年度
Not reaching the initial calculation year",IF($E$2&gt;M378,"X
已過審核範圍 
Out of the audit scope","V"))))</f>
        <v/>
      </c>
      <c r="O382" s="149"/>
      <c r="P382" s="112"/>
      <c r="Q382" s="216"/>
    </row>
    <row r="383" spans="2:17" ht="24.75" customHeight="1" thickBot="1">
      <c r="B383" s="220" t="str">
        <f t="shared" si="629"/>
        <v/>
      </c>
      <c r="C383" s="223"/>
      <c r="D383" s="226"/>
      <c r="E383" s="226"/>
      <c r="F383" s="228"/>
      <c r="G383" s="46" t="str" cm="1">
        <f t="array" ref="G383">IFERROR(INDEX(對照用!$B$1:$D$103,SMALL(IF(對照用!$B$1:$B$103=E378,ROW(對照用!$B$1:$B$103),"X"),MOD(ROW(),6)+1),3),"")</f>
        <v/>
      </c>
      <c r="H383" s="12"/>
      <c r="I383" s="231"/>
      <c r="J383" s="226"/>
      <c r="K383" s="234"/>
      <c r="L383" s="236"/>
      <c r="M383" s="210"/>
      <c r="N383" s="210" t="str">
        <f t="shared" ref="N383" si="634">IF(L378="","",IF(L378="X","X",IF($E$2&lt;L378,"X
未達首次列計年度
Not reaching the initial calculation year",IF($E$2&gt;M378,"X
已過審核範圍 
Out of the audit scope","V"))))</f>
        <v/>
      </c>
      <c r="O383" s="212"/>
      <c r="P383" s="214"/>
      <c r="Q383" s="217"/>
    </row>
    <row r="384" spans="2:17" ht="24.75" customHeight="1">
      <c r="B384" s="218" t="str">
        <f t="shared" ref="B384" si="635">IF(E384&lt;&gt;"",B378+1,"")</f>
        <v/>
      </c>
      <c r="C384" s="221" t="str">
        <f t="shared" ref="C384" si="636">IF(D384&lt;&gt;"",IF(D384&lt;$E$2,"舊","當"),"")</f>
        <v/>
      </c>
      <c r="D384" s="224"/>
      <c r="E384" s="224"/>
      <c r="F384" s="227" t="str">
        <f>_xlfn.IFNA(VLOOKUP(E384,對照用!$B:$C,2,0)," ")</f>
        <v xml:space="preserve"> </v>
      </c>
      <c r="G384" s="44" t="str" cm="1">
        <f t="array" ref="G384">IFERROR(INDEX(對照用!$B$1:$D$103,SMALL(IF(對照用!$B$1:$B$103=E384,ROW(對照用!$B$1:$B$103),"X"),MOD(ROW(),6)+1),3),"")</f>
        <v/>
      </c>
      <c r="H384" s="10"/>
      <c r="I384" s="229"/>
      <c r="J384" s="224"/>
      <c r="K384" s="232"/>
      <c r="L384" s="235"/>
      <c r="M384" s="209" t="str">
        <f t="shared" ref="M384" si="637">IF(L384="X","X",IF(L384&lt;&gt;0,L384+9,""))</f>
        <v/>
      </c>
      <c r="N384" s="209" t="str">
        <f t="shared" ref="N384" si="638">IF(L384="","",IF(L384="X","X",IF($E$2&lt;L384,"X
未達首次列計年度
Not reaching the initial calculation year",IF($E$2&gt;M384,"X
已過審核範圍 
Out of the audit scope","V"))))</f>
        <v/>
      </c>
      <c r="O384" s="211"/>
      <c r="P384" s="213" t="str">
        <f t="shared" ref="P384" si="639">IF(N384="X
未達首次列計年度
Not reaching the initial calculation year",0,IF(N384="X
已過審核範圍 
Out of the audit scope",0,IF(N384="X",0,IF(N384="","",IF(O384&lt;&gt;"",O384,I384)))))</f>
        <v/>
      </c>
      <c r="Q384" s="215"/>
    </row>
    <row r="385" spans="2:17" ht="24.75" customHeight="1">
      <c r="B385" s="219" t="str">
        <f t="shared" ref="B385:B389" si="640">B384</f>
        <v/>
      </c>
      <c r="C385" s="222"/>
      <c r="D385" s="225"/>
      <c r="E385" s="225"/>
      <c r="F385" s="132"/>
      <c r="G385" s="45" t="str" cm="1">
        <f t="array" ref="G385">IFERROR(INDEX(對照用!$B$1:$D$103,SMALL(IF(對照用!$B$1:$B$103=E384,ROW(對照用!$B$1:$B$103),"X"),MOD(ROW(),6)+1),3),"")</f>
        <v/>
      </c>
      <c r="H385" s="11"/>
      <c r="I385" s="230"/>
      <c r="J385" s="225"/>
      <c r="K385" s="233"/>
      <c r="L385" s="163"/>
      <c r="M385" s="146"/>
      <c r="N385" s="146" t="str">
        <f t="shared" ref="N385" si="641">IF(L384="","",IF(L384="X","X",IF($E$2&lt;L384,"X
未達首次列計年度
Not reaching the initial calculation year",IF($E$2&gt;M384,"X
已過審核範圍 
Out of the audit scope","V"))))</f>
        <v/>
      </c>
      <c r="O385" s="149"/>
      <c r="P385" s="112"/>
      <c r="Q385" s="216"/>
    </row>
    <row r="386" spans="2:17" ht="24.75" customHeight="1">
      <c r="B386" s="219" t="str">
        <f t="shared" si="640"/>
        <v/>
      </c>
      <c r="C386" s="222"/>
      <c r="D386" s="225"/>
      <c r="E386" s="225"/>
      <c r="F386" s="132"/>
      <c r="G386" s="45" t="str" cm="1">
        <f t="array" ref="G386">IFERROR(INDEX(對照用!$B$1:$D$103,SMALL(IF(對照用!$B$1:$B$103=E384,ROW(對照用!$B$1:$B$103),"X"),MOD(ROW(),6)+1),3),"")</f>
        <v/>
      </c>
      <c r="H386" s="11"/>
      <c r="I386" s="230"/>
      <c r="J386" s="225"/>
      <c r="K386" s="233"/>
      <c r="L386" s="163"/>
      <c r="M386" s="146"/>
      <c r="N386" s="146" t="str">
        <f t="shared" ref="N386" si="642">IF(L384="","",IF(L384="X","X",IF($E$2&lt;L384,"X
未達首次列計年度
Not reaching the initial calculation year",IF($E$2&gt;M384,"X
已過審核範圍 
Out of the audit scope","V"))))</f>
        <v/>
      </c>
      <c r="O386" s="149"/>
      <c r="P386" s="112"/>
      <c r="Q386" s="216"/>
    </row>
    <row r="387" spans="2:17" ht="24.75" customHeight="1">
      <c r="B387" s="219" t="str">
        <f t="shared" si="640"/>
        <v/>
      </c>
      <c r="C387" s="222"/>
      <c r="D387" s="225"/>
      <c r="E387" s="225"/>
      <c r="F387" s="132"/>
      <c r="G387" s="45" t="str" cm="1">
        <f t="array" ref="G387">IFERROR(INDEX(對照用!$B$1:$D$103,SMALL(IF(對照用!$B$1:$B$103=E384,ROW(對照用!$B$1:$B$103),"X"),MOD(ROW(),6)+1),3),"")</f>
        <v/>
      </c>
      <c r="H387" s="11"/>
      <c r="I387" s="230"/>
      <c r="J387" s="225"/>
      <c r="K387" s="233"/>
      <c r="L387" s="163"/>
      <c r="M387" s="146"/>
      <c r="N387" s="146" t="str">
        <f t="shared" ref="N387" si="643">IF(L384="","",IF(L384="X","X",IF($E$2&lt;L384,"X
未達首次列計年度
Not reaching the initial calculation year",IF($E$2&gt;M384,"X
已過審核範圍 
Out of the audit scope","V"))))</f>
        <v/>
      </c>
      <c r="O387" s="149"/>
      <c r="P387" s="112"/>
      <c r="Q387" s="216"/>
    </row>
    <row r="388" spans="2:17" ht="24.75" customHeight="1">
      <c r="B388" s="219" t="str">
        <f t="shared" si="640"/>
        <v/>
      </c>
      <c r="C388" s="222"/>
      <c r="D388" s="225"/>
      <c r="E388" s="225"/>
      <c r="F388" s="132"/>
      <c r="G388" s="45" t="str" cm="1">
        <f t="array" ref="G388">IFERROR(INDEX(對照用!$B$1:$D$103,SMALL(IF(對照用!$B$1:$B$103=E384,ROW(對照用!$B$1:$B$103),"X"),MOD(ROW(),6)+1),3),"")</f>
        <v/>
      </c>
      <c r="H388" s="11"/>
      <c r="I388" s="230"/>
      <c r="J388" s="225"/>
      <c r="K388" s="233"/>
      <c r="L388" s="163"/>
      <c r="M388" s="146"/>
      <c r="N388" s="146" t="str">
        <f t="shared" ref="N388" si="644">IF(L384="","",IF(L384="X","X",IF($E$2&lt;L384,"X
未達首次列計年度
Not reaching the initial calculation year",IF($E$2&gt;M384,"X
已過審核範圍 
Out of the audit scope","V"))))</f>
        <v/>
      </c>
      <c r="O388" s="149"/>
      <c r="P388" s="112"/>
      <c r="Q388" s="216"/>
    </row>
    <row r="389" spans="2:17" ht="24.75" customHeight="1" thickBot="1">
      <c r="B389" s="220" t="str">
        <f t="shared" si="640"/>
        <v/>
      </c>
      <c r="C389" s="223"/>
      <c r="D389" s="226"/>
      <c r="E389" s="226"/>
      <c r="F389" s="228"/>
      <c r="G389" s="46" t="str" cm="1">
        <f t="array" ref="G389">IFERROR(INDEX(對照用!$B$1:$D$103,SMALL(IF(對照用!$B$1:$B$103=E384,ROW(對照用!$B$1:$B$103),"X"),MOD(ROW(),6)+1),3),"")</f>
        <v/>
      </c>
      <c r="H389" s="12"/>
      <c r="I389" s="231"/>
      <c r="J389" s="226"/>
      <c r="K389" s="234"/>
      <c r="L389" s="236"/>
      <c r="M389" s="210"/>
      <c r="N389" s="210" t="str">
        <f t="shared" ref="N389" si="645">IF(L384="","",IF(L384="X","X",IF($E$2&lt;L384,"X
未達首次列計年度
Not reaching the initial calculation year",IF($E$2&gt;M384,"X
已過審核範圍 
Out of the audit scope","V"))))</f>
        <v/>
      </c>
      <c r="O389" s="212"/>
      <c r="P389" s="214"/>
      <c r="Q389" s="217"/>
    </row>
    <row r="390" spans="2:17" ht="24.75" customHeight="1">
      <c r="B390" s="218" t="str">
        <f t="shared" ref="B390" si="646">IF(E390&lt;&gt;"",B384+1,"")</f>
        <v/>
      </c>
      <c r="C390" s="221" t="str">
        <f t="shared" ref="C390" si="647">IF(D390&lt;&gt;"",IF(D390&lt;$E$2,"舊","當"),"")</f>
        <v/>
      </c>
      <c r="D390" s="224"/>
      <c r="E390" s="224"/>
      <c r="F390" s="227" t="str">
        <f>_xlfn.IFNA(VLOOKUP(E390,對照用!$B:$C,2,0)," ")</f>
        <v xml:space="preserve"> </v>
      </c>
      <c r="G390" s="44" t="str" cm="1">
        <f t="array" ref="G390">IFERROR(INDEX(對照用!$B$1:$D$103,SMALL(IF(對照用!$B$1:$B$103=E390,ROW(對照用!$B$1:$B$103),"X"),MOD(ROW(),6)+1),3),"")</f>
        <v/>
      </c>
      <c r="H390" s="10"/>
      <c r="I390" s="229"/>
      <c r="J390" s="224"/>
      <c r="K390" s="232"/>
      <c r="L390" s="235"/>
      <c r="M390" s="209" t="str">
        <f t="shared" ref="M390" si="648">IF(L390="X","X",IF(L390&lt;&gt;0,L390+9,""))</f>
        <v/>
      </c>
      <c r="N390" s="209" t="str">
        <f t="shared" ref="N390" si="649">IF(L390="","",IF(L390="X","X",IF($E$2&lt;L390,"X
未達首次列計年度
Not reaching the initial calculation year",IF($E$2&gt;M390,"X
已過審核範圍 
Out of the audit scope","V"))))</f>
        <v/>
      </c>
      <c r="O390" s="211"/>
      <c r="P390" s="213" t="str">
        <f t="shared" ref="P390" si="650">IF(N390="X
未達首次列計年度
Not reaching the initial calculation year",0,IF(N390="X
已過審核範圍 
Out of the audit scope",0,IF(N390="X",0,IF(N390="","",IF(O390&lt;&gt;"",O390,I390)))))</f>
        <v/>
      </c>
      <c r="Q390" s="215"/>
    </row>
    <row r="391" spans="2:17" ht="24.75" customHeight="1">
      <c r="B391" s="219" t="str">
        <f t="shared" ref="B391:B395" si="651">B390</f>
        <v/>
      </c>
      <c r="C391" s="222"/>
      <c r="D391" s="225"/>
      <c r="E391" s="225"/>
      <c r="F391" s="132"/>
      <c r="G391" s="45" t="str" cm="1">
        <f t="array" ref="G391">IFERROR(INDEX(對照用!$B$1:$D$103,SMALL(IF(對照用!$B$1:$B$103=E390,ROW(對照用!$B$1:$B$103),"X"),MOD(ROW(),6)+1),3),"")</f>
        <v/>
      </c>
      <c r="H391" s="11"/>
      <c r="I391" s="230"/>
      <c r="J391" s="225"/>
      <c r="K391" s="233"/>
      <c r="L391" s="163"/>
      <c r="M391" s="146"/>
      <c r="N391" s="146" t="str">
        <f t="shared" ref="N391" si="652">IF(L390="","",IF(L390="X","X",IF($E$2&lt;L390,"X
未達首次列計年度
Not reaching the initial calculation year",IF($E$2&gt;M390,"X
已過審核範圍 
Out of the audit scope","V"))))</f>
        <v/>
      </c>
      <c r="O391" s="149"/>
      <c r="P391" s="112"/>
      <c r="Q391" s="216"/>
    </row>
    <row r="392" spans="2:17" ht="24.75" customHeight="1">
      <c r="B392" s="219" t="str">
        <f t="shared" si="651"/>
        <v/>
      </c>
      <c r="C392" s="222"/>
      <c r="D392" s="225"/>
      <c r="E392" s="225"/>
      <c r="F392" s="132"/>
      <c r="G392" s="45" t="str" cm="1">
        <f t="array" ref="G392">IFERROR(INDEX(對照用!$B$1:$D$103,SMALL(IF(對照用!$B$1:$B$103=E390,ROW(對照用!$B$1:$B$103),"X"),MOD(ROW(),6)+1),3),"")</f>
        <v/>
      </c>
      <c r="H392" s="11"/>
      <c r="I392" s="230"/>
      <c r="J392" s="225"/>
      <c r="K392" s="233"/>
      <c r="L392" s="163"/>
      <c r="M392" s="146"/>
      <c r="N392" s="146" t="str">
        <f t="shared" ref="N392" si="653">IF(L390="","",IF(L390="X","X",IF($E$2&lt;L390,"X
未達首次列計年度
Not reaching the initial calculation year",IF($E$2&gt;M390,"X
已過審核範圍 
Out of the audit scope","V"))))</f>
        <v/>
      </c>
      <c r="O392" s="149"/>
      <c r="P392" s="112"/>
      <c r="Q392" s="216"/>
    </row>
    <row r="393" spans="2:17" ht="24.75" customHeight="1">
      <c r="B393" s="219" t="str">
        <f t="shared" si="651"/>
        <v/>
      </c>
      <c r="C393" s="222"/>
      <c r="D393" s="225"/>
      <c r="E393" s="225"/>
      <c r="F393" s="132"/>
      <c r="G393" s="45" t="str" cm="1">
        <f t="array" ref="G393">IFERROR(INDEX(對照用!$B$1:$D$103,SMALL(IF(對照用!$B$1:$B$103=E390,ROW(對照用!$B$1:$B$103),"X"),MOD(ROW(),6)+1),3),"")</f>
        <v/>
      </c>
      <c r="H393" s="11"/>
      <c r="I393" s="230"/>
      <c r="J393" s="225"/>
      <c r="K393" s="233"/>
      <c r="L393" s="163"/>
      <c r="M393" s="146"/>
      <c r="N393" s="146" t="str">
        <f t="shared" ref="N393" si="654">IF(L390="","",IF(L390="X","X",IF($E$2&lt;L390,"X
未達首次列計年度
Not reaching the initial calculation year",IF($E$2&gt;M390,"X
已過審核範圍 
Out of the audit scope","V"))))</f>
        <v/>
      </c>
      <c r="O393" s="149"/>
      <c r="P393" s="112"/>
      <c r="Q393" s="216"/>
    </row>
    <row r="394" spans="2:17" ht="24.75" customHeight="1">
      <c r="B394" s="219" t="str">
        <f t="shared" si="651"/>
        <v/>
      </c>
      <c r="C394" s="222"/>
      <c r="D394" s="225"/>
      <c r="E394" s="225"/>
      <c r="F394" s="132"/>
      <c r="G394" s="45" t="str" cm="1">
        <f t="array" ref="G394">IFERROR(INDEX(對照用!$B$1:$D$103,SMALL(IF(對照用!$B$1:$B$103=E390,ROW(對照用!$B$1:$B$103),"X"),MOD(ROW(),6)+1),3),"")</f>
        <v/>
      </c>
      <c r="H394" s="11"/>
      <c r="I394" s="230"/>
      <c r="J394" s="225"/>
      <c r="K394" s="233"/>
      <c r="L394" s="163"/>
      <c r="M394" s="146"/>
      <c r="N394" s="146" t="str">
        <f t="shared" ref="N394" si="655">IF(L390="","",IF(L390="X","X",IF($E$2&lt;L390,"X
未達首次列計年度
Not reaching the initial calculation year",IF($E$2&gt;M390,"X
已過審核範圍 
Out of the audit scope","V"))))</f>
        <v/>
      </c>
      <c r="O394" s="149"/>
      <c r="P394" s="112"/>
      <c r="Q394" s="216"/>
    </row>
    <row r="395" spans="2:17" ht="24.75" customHeight="1" thickBot="1">
      <c r="B395" s="220" t="str">
        <f t="shared" si="651"/>
        <v/>
      </c>
      <c r="C395" s="223"/>
      <c r="D395" s="226"/>
      <c r="E395" s="226"/>
      <c r="F395" s="228"/>
      <c r="G395" s="46" t="str" cm="1">
        <f t="array" ref="G395">IFERROR(INDEX(對照用!$B$1:$D$103,SMALL(IF(對照用!$B$1:$B$103=E390,ROW(對照用!$B$1:$B$103),"X"),MOD(ROW(),6)+1),3),"")</f>
        <v/>
      </c>
      <c r="H395" s="12"/>
      <c r="I395" s="231"/>
      <c r="J395" s="226"/>
      <c r="K395" s="234"/>
      <c r="L395" s="236"/>
      <c r="M395" s="210"/>
      <c r="N395" s="210" t="str">
        <f t="shared" ref="N395" si="656">IF(L390="","",IF(L390="X","X",IF($E$2&lt;L390,"X
未達首次列計年度
Not reaching the initial calculation year",IF($E$2&gt;M390,"X
已過審核範圍 
Out of the audit scope","V"))))</f>
        <v/>
      </c>
      <c r="O395" s="212"/>
      <c r="P395" s="214"/>
      <c r="Q395" s="217"/>
    </row>
    <row r="396" spans="2:17" ht="24.75" customHeight="1">
      <c r="B396" s="218" t="str">
        <f t="shared" ref="B396" si="657">IF(E396&lt;&gt;"",B390+1,"")</f>
        <v/>
      </c>
      <c r="C396" s="221" t="str">
        <f t="shared" ref="C396" si="658">IF(D396&lt;&gt;"",IF(D396&lt;$E$2,"舊","當"),"")</f>
        <v/>
      </c>
      <c r="D396" s="224"/>
      <c r="E396" s="224"/>
      <c r="F396" s="227" t="str">
        <f>_xlfn.IFNA(VLOOKUP(E396,對照用!$B:$C,2,0)," ")</f>
        <v xml:space="preserve"> </v>
      </c>
      <c r="G396" s="44" t="str" cm="1">
        <f t="array" ref="G396">IFERROR(INDEX(對照用!$B$1:$D$103,SMALL(IF(對照用!$B$1:$B$103=E396,ROW(對照用!$B$1:$B$103),"X"),MOD(ROW(),6)+1),3),"")</f>
        <v/>
      </c>
      <c r="H396" s="10"/>
      <c r="I396" s="229"/>
      <c r="J396" s="224"/>
      <c r="K396" s="232"/>
      <c r="L396" s="235"/>
      <c r="M396" s="209" t="str">
        <f t="shared" ref="M396" si="659">IF(L396="X","X",IF(L396&lt;&gt;0,L396+9,""))</f>
        <v/>
      </c>
      <c r="N396" s="209" t="str">
        <f t="shared" ref="N396" si="660">IF(L396="","",IF(L396="X","X",IF($E$2&lt;L396,"X
未達首次列計年度
Not reaching the initial calculation year",IF($E$2&gt;M396,"X
已過審核範圍 
Out of the audit scope","V"))))</f>
        <v/>
      </c>
      <c r="O396" s="211"/>
      <c r="P396" s="213" t="str">
        <f t="shared" ref="P396" si="661">IF(N396="X
未達首次列計年度
Not reaching the initial calculation year",0,IF(N396="X
已過審核範圍 
Out of the audit scope",0,IF(N396="X",0,IF(N396="","",IF(O396&lt;&gt;"",O396,I396)))))</f>
        <v/>
      </c>
      <c r="Q396" s="215"/>
    </row>
    <row r="397" spans="2:17" ht="24.75" customHeight="1">
      <c r="B397" s="219" t="str">
        <f t="shared" ref="B397:B401" si="662">B396</f>
        <v/>
      </c>
      <c r="C397" s="222"/>
      <c r="D397" s="225"/>
      <c r="E397" s="225"/>
      <c r="F397" s="132"/>
      <c r="G397" s="45" t="str" cm="1">
        <f t="array" ref="G397">IFERROR(INDEX(對照用!$B$1:$D$103,SMALL(IF(對照用!$B$1:$B$103=E396,ROW(對照用!$B$1:$B$103),"X"),MOD(ROW(),6)+1),3),"")</f>
        <v/>
      </c>
      <c r="H397" s="11"/>
      <c r="I397" s="230"/>
      <c r="J397" s="225"/>
      <c r="K397" s="233"/>
      <c r="L397" s="163"/>
      <c r="M397" s="146"/>
      <c r="N397" s="146" t="str">
        <f t="shared" ref="N397" si="663">IF(L396="","",IF(L396="X","X",IF($E$2&lt;L396,"X
未達首次列計年度
Not reaching the initial calculation year",IF($E$2&gt;M396,"X
已過審核範圍 
Out of the audit scope","V"))))</f>
        <v/>
      </c>
      <c r="O397" s="149"/>
      <c r="P397" s="112"/>
      <c r="Q397" s="216"/>
    </row>
    <row r="398" spans="2:17" ht="24.75" customHeight="1">
      <c r="B398" s="219" t="str">
        <f t="shared" si="662"/>
        <v/>
      </c>
      <c r="C398" s="222"/>
      <c r="D398" s="225"/>
      <c r="E398" s="225"/>
      <c r="F398" s="132"/>
      <c r="G398" s="45" t="str" cm="1">
        <f t="array" ref="G398">IFERROR(INDEX(對照用!$B$1:$D$103,SMALL(IF(對照用!$B$1:$B$103=E396,ROW(對照用!$B$1:$B$103),"X"),MOD(ROW(),6)+1),3),"")</f>
        <v/>
      </c>
      <c r="H398" s="11"/>
      <c r="I398" s="230"/>
      <c r="J398" s="225"/>
      <c r="K398" s="233"/>
      <c r="L398" s="163"/>
      <c r="M398" s="146"/>
      <c r="N398" s="146" t="str">
        <f t="shared" ref="N398" si="664">IF(L396="","",IF(L396="X","X",IF($E$2&lt;L396,"X
未達首次列計年度
Not reaching the initial calculation year",IF($E$2&gt;M396,"X
已過審核範圍 
Out of the audit scope","V"))))</f>
        <v/>
      </c>
      <c r="O398" s="149"/>
      <c r="P398" s="112"/>
      <c r="Q398" s="216"/>
    </row>
    <row r="399" spans="2:17" ht="24.75" customHeight="1">
      <c r="B399" s="219" t="str">
        <f t="shared" si="662"/>
        <v/>
      </c>
      <c r="C399" s="222"/>
      <c r="D399" s="225"/>
      <c r="E399" s="225"/>
      <c r="F399" s="132"/>
      <c r="G399" s="45" t="str" cm="1">
        <f t="array" ref="G399">IFERROR(INDEX(對照用!$B$1:$D$103,SMALL(IF(對照用!$B$1:$B$103=E396,ROW(對照用!$B$1:$B$103),"X"),MOD(ROW(),6)+1),3),"")</f>
        <v/>
      </c>
      <c r="H399" s="11"/>
      <c r="I399" s="230"/>
      <c r="J399" s="225"/>
      <c r="K399" s="233"/>
      <c r="L399" s="163"/>
      <c r="M399" s="146"/>
      <c r="N399" s="146" t="str">
        <f t="shared" ref="N399" si="665">IF(L396="","",IF(L396="X","X",IF($E$2&lt;L396,"X
未達首次列計年度
Not reaching the initial calculation year",IF($E$2&gt;M396,"X
已過審核範圍 
Out of the audit scope","V"))))</f>
        <v/>
      </c>
      <c r="O399" s="149"/>
      <c r="P399" s="112"/>
      <c r="Q399" s="216"/>
    </row>
    <row r="400" spans="2:17" ht="24.75" customHeight="1">
      <c r="B400" s="219" t="str">
        <f t="shared" si="662"/>
        <v/>
      </c>
      <c r="C400" s="222"/>
      <c r="D400" s="225"/>
      <c r="E400" s="225"/>
      <c r="F400" s="132"/>
      <c r="G400" s="45" t="str" cm="1">
        <f t="array" ref="G400">IFERROR(INDEX(對照用!$B$1:$D$103,SMALL(IF(對照用!$B$1:$B$103=E396,ROW(對照用!$B$1:$B$103),"X"),MOD(ROW(),6)+1),3),"")</f>
        <v/>
      </c>
      <c r="H400" s="11"/>
      <c r="I400" s="230"/>
      <c r="J400" s="225"/>
      <c r="K400" s="233"/>
      <c r="L400" s="163"/>
      <c r="M400" s="146"/>
      <c r="N400" s="146" t="str">
        <f t="shared" ref="N400" si="666">IF(L396="","",IF(L396="X","X",IF($E$2&lt;L396,"X
未達首次列計年度
Not reaching the initial calculation year",IF($E$2&gt;M396,"X
已過審核範圍 
Out of the audit scope","V"))))</f>
        <v/>
      </c>
      <c r="O400" s="149"/>
      <c r="P400" s="112"/>
      <c r="Q400" s="216"/>
    </row>
    <row r="401" spans="2:17" ht="24.75" customHeight="1" thickBot="1">
      <c r="B401" s="220" t="str">
        <f t="shared" si="662"/>
        <v/>
      </c>
      <c r="C401" s="223"/>
      <c r="D401" s="226"/>
      <c r="E401" s="226"/>
      <c r="F401" s="228"/>
      <c r="G401" s="46" t="str" cm="1">
        <f t="array" ref="G401">IFERROR(INDEX(對照用!$B$1:$D$103,SMALL(IF(對照用!$B$1:$B$103=E396,ROW(對照用!$B$1:$B$103),"X"),MOD(ROW(),6)+1),3),"")</f>
        <v/>
      </c>
      <c r="H401" s="12"/>
      <c r="I401" s="231"/>
      <c r="J401" s="226"/>
      <c r="K401" s="234"/>
      <c r="L401" s="236"/>
      <c r="M401" s="210"/>
      <c r="N401" s="210" t="str">
        <f t="shared" ref="N401" si="667">IF(L396="","",IF(L396="X","X",IF($E$2&lt;L396,"X
未達首次列計年度
Not reaching the initial calculation year",IF($E$2&gt;M396,"X
已過審核範圍 
Out of the audit scope","V"))))</f>
        <v/>
      </c>
      <c r="O401" s="212"/>
      <c r="P401" s="214"/>
      <c r="Q401" s="217"/>
    </row>
    <row r="402" spans="2:17" ht="24.75" customHeight="1">
      <c r="B402" s="218" t="str">
        <f t="shared" ref="B402" si="668">IF(E402&lt;&gt;"",B396+1,"")</f>
        <v/>
      </c>
      <c r="C402" s="221" t="str">
        <f t="shared" ref="C402" si="669">IF(D402&lt;&gt;"",IF(D402&lt;$E$2,"舊","當"),"")</f>
        <v/>
      </c>
      <c r="D402" s="224"/>
      <c r="E402" s="224"/>
      <c r="F402" s="227" t="str">
        <f>_xlfn.IFNA(VLOOKUP(E402,對照用!$B:$C,2,0)," ")</f>
        <v xml:space="preserve"> </v>
      </c>
      <c r="G402" s="44" t="str" cm="1">
        <f t="array" ref="G402">IFERROR(INDEX(對照用!$B$1:$D$103,SMALL(IF(對照用!$B$1:$B$103=E402,ROW(對照用!$B$1:$B$103),"X"),MOD(ROW(),6)+1),3),"")</f>
        <v/>
      </c>
      <c r="H402" s="10"/>
      <c r="I402" s="229"/>
      <c r="J402" s="224"/>
      <c r="K402" s="232"/>
      <c r="L402" s="235"/>
      <c r="M402" s="209" t="str">
        <f t="shared" ref="M402" si="670">IF(L402="X","X",IF(L402&lt;&gt;0,L402+9,""))</f>
        <v/>
      </c>
      <c r="N402" s="209" t="str">
        <f t="shared" ref="N402" si="671">IF(L402="","",IF(L402="X","X",IF($E$2&lt;L402,"X
未達首次列計年度
Not reaching the initial calculation year",IF($E$2&gt;M402,"X
已過審核範圍 
Out of the audit scope","V"))))</f>
        <v/>
      </c>
      <c r="O402" s="211"/>
      <c r="P402" s="213" t="str">
        <f t="shared" ref="P402" si="672">IF(N402="X
未達首次列計年度
Not reaching the initial calculation year",0,IF(N402="X
已過審核範圍 
Out of the audit scope",0,IF(N402="X",0,IF(N402="","",IF(O402&lt;&gt;"",O402,I402)))))</f>
        <v/>
      </c>
      <c r="Q402" s="215"/>
    </row>
    <row r="403" spans="2:17" ht="24.75" customHeight="1">
      <c r="B403" s="219" t="str">
        <f t="shared" ref="B403:B407" si="673">B402</f>
        <v/>
      </c>
      <c r="C403" s="222"/>
      <c r="D403" s="225"/>
      <c r="E403" s="225"/>
      <c r="F403" s="132"/>
      <c r="G403" s="45" t="str" cm="1">
        <f t="array" ref="G403">IFERROR(INDEX(對照用!$B$1:$D$103,SMALL(IF(對照用!$B$1:$B$103=E402,ROW(對照用!$B$1:$B$103),"X"),MOD(ROW(),6)+1),3),"")</f>
        <v/>
      </c>
      <c r="H403" s="11"/>
      <c r="I403" s="230"/>
      <c r="J403" s="225"/>
      <c r="K403" s="233"/>
      <c r="L403" s="163"/>
      <c r="M403" s="146"/>
      <c r="N403" s="146" t="str">
        <f t="shared" ref="N403" si="674">IF(L402="","",IF(L402="X","X",IF($E$2&lt;L402,"X
未達首次列計年度
Not reaching the initial calculation year",IF($E$2&gt;M402,"X
已過審核範圍 
Out of the audit scope","V"))))</f>
        <v/>
      </c>
      <c r="O403" s="149"/>
      <c r="P403" s="112"/>
      <c r="Q403" s="216"/>
    </row>
    <row r="404" spans="2:17" ht="24.75" customHeight="1">
      <c r="B404" s="219" t="str">
        <f t="shared" si="673"/>
        <v/>
      </c>
      <c r="C404" s="222"/>
      <c r="D404" s="225"/>
      <c r="E404" s="225"/>
      <c r="F404" s="132"/>
      <c r="G404" s="45" t="str" cm="1">
        <f t="array" ref="G404">IFERROR(INDEX(對照用!$B$1:$D$103,SMALL(IF(對照用!$B$1:$B$103=E402,ROW(對照用!$B$1:$B$103),"X"),MOD(ROW(),6)+1),3),"")</f>
        <v/>
      </c>
      <c r="H404" s="11"/>
      <c r="I404" s="230"/>
      <c r="J404" s="225"/>
      <c r="K404" s="233"/>
      <c r="L404" s="163"/>
      <c r="M404" s="146"/>
      <c r="N404" s="146" t="str">
        <f t="shared" ref="N404" si="675">IF(L402="","",IF(L402="X","X",IF($E$2&lt;L402,"X
未達首次列計年度
Not reaching the initial calculation year",IF($E$2&gt;M402,"X
已過審核範圍 
Out of the audit scope","V"))))</f>
        <v/>
      </c>
      <c r="O404" s="149"/>
      <c r="P404" s="112"/>
      <c r="Q404" s="216"/>
    </row>
    <row r="405" spans="2:17" ht="24.75" customHeight="1">
      <c r="B405" s="219" t="str">
        <f t="shared" si="673"/>
        <v/>
      </c>
      <c r="C405" s="222"/>
      <c r="D405" s="225"/>
      <c r="E405" s="225"/>
      <c r="F405" s="132"/>
      <c r="G405" s="45" t="str" cm="1">
        <f t="array" ref="G405">IFERROR(INDEX(對照用!$B$1:$D$103,SMALL(IF(對照用!$B$1:$B$103=E402,ROW(對照用!$B$1:$B$103),"X"),MOD(ROW(),6)+1),3),"")</f>
        <v/>
      </c>
      <c r="H405" s="11"/>
      <c r="I405" s="230"/>
      <c r="J405" s="225"/>
      <c r="K405" s="233"/>
      <c r="L405" s="163"/>
      <c r="M405" s="146"/>
      <c r="N405" s="146" t="str">
        <f t="shared" ref="N405" si="676">IF(L402="","",IF(L402="X","X",IF($E$2&lt;L402,"X
未達首次列計年度
Not reaching the initial calculation year",IF($E$2&gt;M402,"X
已過審核範圍 
Out of the audit scope","V"))))</f>
        <v/>
      </c>
      <c r="O405" s="149"/>
      <c r="P405" s="112"/>
      <c r="Q405" s="216"/>
    </row>
    <row r="406" spans="2:17" ht="24.75" customHeight="1">
      <c r="B406" s="219" t="str">
        <f t="shared" si="673"/>
        <v/>
      </c>
      <c r="C406" s="222"/>
      <c r="D406" s="225"/>
      <c r="E406" s="225"/>
      <c r="F406" s="132"/>
      <c r="G406" s="45" t="str" cm="1">
        <f t="array" ref="G406">IFERROR(INDEX(對照用!$B$1:$D$103,SMALL(IF(對照用!$B$1:$B$103=E402,ROW(對照用!$B$1:$B$103),"X"),MOD(ROW(),6)+1),3),"")</f>
        <v/>
      </c>
      <c r="H406" s="11"/>
      <c r="I406" s="230"/>
      <c r="J406" s="225"/>
      <c r="K406" s="233"/>
      <c r="L406" s="163"/>
      <c r="M406" s="146"/>
      <c r="N406" s="146" t="str">
        <f t="shared" ref="N406" si="677">IF(L402="","",IF(L402="X","X",IF($E$2&lt;L402,"X
未達首次列計年度
Not reaching the initial calculation year",IF($E$2&gt;M402,"X
已過審核範圍 
Out of the audit scope","V"))))</f>
        <v/>
      </c>
      <c r="O406" s="149"/>
      <c r="P406" s="112"/>
      <c r="Q406" s="216"/>
    </row>
    <row r="407" spans="2:17" ht="24.75" customHeight="1" thickBot="1">
      <c r="B407" s="220" t="str">
        <f t="shared" si="673"/>
        <v/>
      </c>
      <c r="C407" s="223"/>
      <c r="D407" s="226"/>
      <c r="E407" s="226"/>
      <c r="F407" s="228"/>
      <c r="G407" s="46" t="str" cm="1">
        <f t="array" ref="G407">IFERROR(INDEX(對照用!$B$1:$D$103,SMALL(IF(對照用!$B$1:$B$103=E402,ROW(對照用!$B$1:$B$103),"X"),MOD(ROW(),6)+1),3),"")</f>
        <v/>
      </c>
      <c r="H407" s="12"/>
      <c r="I407" s="231"/>
      <c r="J407" s="226"/>
      <c r="K407" s="234"/>
      <c r="L407" s="236"/>
      <c r="M407" s="210"/>
      <c r="N407" s="210" t="str">
        <f t="shared" ref="N407" si="678">IF(L402="","",IF(L402="X","X",IF($E$2&lt;L402,"X
未達首次列計年度
Not reaching the initial calculation year",IF($E$2&gt;M402,"X
已過審核範圍 
Out of the audit scope","V"))))</f>
        <v/>
      </c>
      <c r="O407" s="212"/>
      <c r="P407" s="214"/>
      <c r="Q407" s="217"/>
    </row>
    <row r="408" spans="2:17" ht="24.75" customHeight="1">
      <c r="B408" s="218" t="str">
        <f t="shared" ref="B408" si="679">IF(E408&lt;&gt;"",B402+1,"")</f>
        <v/>
      </c>
      <c r="C408" s="221" t="str">
        <f t="shared" ref="C408" si="680">IF(D408&lt;&gt;"",IF(D408&lt;$E$2,"舊","當"),"")</f>
        <v/>
      </c>
      <c r="D408" s="224"/>
      <c r="E408" s="224"/>
      <c r="F408" s="227" t="str">
        <f>_xlfn.IFNA(VLOOKUP(E408,對照用!$B:$C,2,0)," ")</f>
        <v xml:space="preserve"> </v>
      </c>
      <c r="G408" s="44" t="str" cm="1">
        <f t="array" ref="G408">IFERROR(INDEX(對照用!$B$1:$D$103,SMALL(IF(對照用!$B$1:$B$103=E408,ROW(對照用!$B$1:$B$103),"X"),MOD(ROW(),6)+1),3),"")</f>
        <v/>
      </c>
      <c r="H408" s="10"/>
      <c r="I408" s="229"/>
      <c r="J408" s="224"/>
      <c r="K408" s="232"/>
      <c r="L408" s="235"/>
      <c r="M408" s="209" t="str">
        <f t="shared" ref="M408" si="681">IF(L408="X","X",IF(L408&lt;&gt;0,L408+9,""))</f>
        <v/>
      </c>
      <c r="N408" s="209" t="str">
        <f t="shared" ref="N408" si="682">IF(L408="","",IF(L408="X","X",IF($E$2&lt;L408,"X
未達首次列計年度
Not reaching the initial calculation year",IF($E$2&gt;M408,"X
已過審核範圍 
Out of the audit scope","V"))))</f>
        <v/>
      </c>
      <c r="O408" s="211"/>
      <c r="P408" s="213" t="str">
        <f t="shared" ref="P408" si="683">IF(N408="X
未達首次列計年度
Not reaching the initial calculation year",0,IF(N408="X
已過審核範圍 
Out of the audit scope",0,IF(N408="X",0,IF(N408="","",IF(O408&lt;&gt;"",O408,I408)))))</f>
        <v/>
      </c>
      <c r="Q408" s="215"/>
    </row>
    <row r="409" spans="2:17" ht="24.75" customHeight="1">
      <c r="B409" s="219" t="str">
        <f t="shared" ref="B409:B413" si="684">B408</f>
        <v/>
      </c>
      <c r="C409" s="222"/>
      <c r="D409" s="225"/>
      <c r="E409" s="225"/>
      <c r="F409" s="132"/>
      <c r="G409" s="45" t="str" cm="1">
        <f t="array" ref="G409">IFERROR(INDEX(對照用!$B$1:$D$103,SMALL(IF(對照用!$B$1:$B$103=E408,ROW(對照用!$B$1:$B$103),"X"),MOD(ROW(),6)+1),3),"")</f>
        <v/>
      </c>
      <c r="H409" s="11"/>
      <c r="I409" s="230"/>
      <c r="J409" s="225"/>
      <c r="K409" s="233"/>
      <c r="L409" s="163"/>
      <c r="M409" s="146"/>
      <c r="N409" s="146" t="str">
        <f t="shared" ref="N409" si="685">IF(L408="","",IF(L408="X","X",IF($E$2&lt;L408,"X
未達首次列計年度
Not reaching the initial calculation year",IF($E$2&gt;M408,"X
已過審核範圍 
Out of the audit scope","V"))))</f>
        <v/>
      </c>
      <c r="O409" s="149"/>
      <c r="P409" s="112"/>
      <c r="Q409" s="216"/>
    </row>
    <row r="410" spans="2:17" ht="24.75" customHeight="1">
      <c r="B410" s="219" t="str">
        <f t="shared" si="684"/>
        <v/>
      </c>
      <c r="C410" s="222"/>
      <c r="D410" s="225"/>
      <c r="E410" s="225"/>
      <c r="F410" s="132"/>
      <c r="G410" s="45" t="str" cm="1">
        <f t="array" ref="G410">IFERROR(INDEX(對照用!$B$1:$D$103,SMALL(IF(對照用!$B$1:$B$103=E408,ROW(對照用!$B$1:$B$103),"X"),MOD(ROW(),6)+1),3),"")</f>
        <v/>
      </c>
      <c r="H410" s="11"/>
      <c r="I410" s="230"/>
      <c r="J410" s="225"/>
      <c r="K410" s="233"/>
      <c r="L410" s="163"/>
      <c r="M410" s="146"/>
      <c r="N410" s="146" t="str">
        <f t="shared" ref="N410" si="686">IF(L408="","",IF(L408="X","X",IF($E$2&lt;L408,"X
未達首次列計年度
Not reaching the initial calculation year",IF($E$2&gt;M408,"X
已過審核範圍 
Out of the audit scope","V"))))</f>
        <v/>
      </c>
      <c r="O410" s="149"/>
      <c r="P410" s="112"/>
      <c r="Q410" s="216"/>
    </row>
    <row r="411" spans="2:17" ht="24.75" customHeight="1">
      <c r="B411" s="219" t="str">
        <f t="shared" si="684"/>
        <v/>
      </c>
      <c r="C411" s="222"/>
      <c r="D411" s="225"/>
      <c r="E411" s="225"/>
      <c r="F411" s="132"/>
      <c r="G411" s="45" t="str" cm="1">
        <f t="array" ref="G411">IFERROR(INDEX(對照用!$B$1:$D$103,SMALL(IF(對照用!$B$1:$B$103=E408,ROW(對照用!$B$1:$B$103),"X"),MOD(ROW(),6)+1),3),"")</f>
        <v/>
      </c>
      <c r="H411" s="11"/>
      <c r="I411" s="230"/>
      <c r="J411" s="225"/>
      <c r="K411" s="233"/>
      <c r="L411" s="163"/>
      <c r="M411" s="146"/>
      <c r="N411" s="146" t="str">
        <f t="shared" ref="N411" si="687">IF(L408="","",IF(L408="X","X",IF($E$2&lt;L408,"X
未達首次列計年度
Not reaching the initial calculation year",IF($E$2&gt;M408,"X
已過審核範圍 
Out of the audit scope","V"))))</f>
        <v/>
      </c>
      <c r="O411" s="149"/>
      <c r="P411" s="112"/>
      <c r="Q411" s="216"/>
    </row>
    <row r="412" spans="2:17" ht="24.75" customHeight="1">
      <c r="B412" s="219" t="str">
        <f t="shared" si="684"/>
        <v/>
      </c>
      <c r="C412" s="222"/>
      <c r="D412" s="225"/>
      <c r="E412" s="225"/>
      <c r="F412" s="132"/>
      <c r="G412" s="45" t="str" cm="1">
        <f t="array" ref="G412">IFERROR(INDEX(對照用!$B$1:$D$103,SMALL(IF(對照用!$B$1:$B$103=E408,ROW(對照用!$B$1:$B$103),"X"),MOD(ROW(),6)+1),3),"")</f>
        <v/>
      </c>
      <c r="H412" s="11"/>
      <c r="I412" s="230"/>
      <c r="J412" s="225"/>
      <c r="K412" s="233"/>
      <c r="L412" s="163"/>
      <c r="M412" s="146"/>
      <c r="N412" s="146" t="str">
        <f t="shared" ref="N412" si="688">IF(L408="","",IF(L408="X","X",IF($E$2&lt;L408,"X
未達首次列計年度
Not reaching the initial calculation year",IF($E$2&gt;M408,"X
已過審核範圍 
Out of the audit scope","V"))))</f>
        <v/>
      </c>
      <c r="O412" s="149"/>
      <c r="P412" s="112"/>
      <c r="Q412" s="216"/>
    </row>
    <row r="413" spans="2:17" ht="24.75" customHeight="1" thickBot="1">
      <c r="B413" s="220" t="str">
        <f t="shared" si="684"/>
        <v/>
      </c>
      <c r="C413" s="223"/>
      <c r="D413" s="226"/>
      <c r="E413" s="226"/>
      <c r="F413" s="228"/>
      <c r="G413" s="46" t="str" cm="1">
        <f t="array" ref="G413">IFERROR(INDEX(對照用!$B$1:$D$103,SMALL(IF(對照用!$B$1:$B$103=E408,ROW(對照用!$B$1:$B$103),"X"),MOD(ROW(),6)+1),3),"")</f>
        <v/>
      </c>
      <c r="H413" s="12"/>
      <c r="I413" s="231"/>
      <c r="J413" s="226"/>
      <c r="K413" s="234"/>
      <c r="L413" s="236"/>
      <c r="M413" s="210"/>
      <c r="N413" s="210" t="str">
        <f t="shared" ref="N413" si="689">IF(L408="","",IF(L408="X","X",IF($E$2&lt;L408,"X
未達首次列計年度
Not reaching the initial calculation year",IF($E$2&gt;M408,"X
已過審核範圍 
Out of the audit scope","V"))))</f>
        <v/>
      </c>
      <c r="O413" s="212"/>
      <c r="P413" s="214"/>
      <c r="Q413" s="217"/>
    </row>
    <row r="414" spans="2:17" ht="24.75" customHeight="1">
      <c r="B414" s="218" t="str">
        <f t="shared" ref="B414" si="690">IF(E414&lt;&gt;"",B408+1,"")</f>
        <v/>
      </c>
      <c r="C414" s="221" t="str">
        <f t="shared" ref="C414" si="691">IF(D414&lt;&gt;"",IF(D414&lt;$E$2,"舊","當"),"")</f>
        <v/>
      </c>
      <c r="D414" s="224"/>
      <c r="E414" s="224"/>
      <c r="F414" s="227" t="str">
        <f>_xlfn.IFNA(VLOOKUP(E414,對照用!$B:$C,2,0)," ")</f>
        <v xml:space="preserve"> </v>
      </c>
      <c r="G414" s="44" t="str" cm="1">
        <f t="array" ref="G414">IFERROR(INDEX(對照用!$B$1:$D$103,SMALL(IF(對照用!$B$1:$B$103=E414,ROW(對照用!$B$1:$B$103),"X"),MOD(ROW(),6)+1),3),"")</f>
        <v/>
      </c>
      <c r="H414" s="10"/>
      <c r="I414" s="229"/>
      <c r="J414" s="224"/>
      <c r="K414" s="232"/>
      <c r="L414" s="235"/>
      <c r="M414" s="209" t="str">
        <f t="shared" ref="M414" si="692">IF(L414="X","X",IF(L414&lt;&gt;0,L414+9,""))</f>
        <v/>
      </c>
      <c r="N414" s="209" t="str">
        <f t="shared" ref="N414" si="693">IF(L414="","",IF(L414="X","X",IF($E$2&lt;L414,"X
未達首次列計年度
Not reaching the initial calculation year",IF($E$2&gt;M414,"X
已過審核範圍 
Out of the audit scope","V"))))</f>
        <v/>
      </c>
      <c r="O414" s="211"/>
      <c r="P414" s="213" t="str">
        <f t="shared" ref="P414" si="694">IF(N414="X
未達首次列計年度
Not reaching the initial calculation year",0,IF(N414="X
已過審核範圍 
Out of the audit scope",0,IF(N414="X",0,IF(N414="","",IF(O414&lt;&gt;"",O414,I414)))))</f>
        <v/>
      </c>
      <c r="Q414" s="215"/>
    </row>
    <row r="415" spans="2:17" ht="24.75" customHeight="1">
      <c r="B415" s="219" t="str">
        <f t="shared" ref="B415:B419" si="695">B414</f>
        <v/>
      </c>
      <c r="C415" s="222"/>
      <c r="D415" s="225"/>
      <c r="E415" s="225"/>
      <c r="F415" s="132"/>
      <c r="G415" s="45" t="str" cm="1">
        <f t="array" ref="G415">IFERROR(INDEX(對照用!$B$1:$D$103,SMALL(IF(對照用!$B$1:$B$103=E414,ROW(對照用!$B$1:$B$103),"X"),MOD(ROW(),6)+1),3),"")</f>
        <v/>
      </c>
      <c r="H415" s="11"/>
      <c r="I415" s="230"/>
      <c r="J415" s="225"/>
      <c r="K415" s="233"/>
      <c r="L415" s="163"/>
      <c r="M415" s="146"/>
      <c r="N415" s="146" t="str">
        <f t="shared" ref="N415" si="696">IF(L414="","",IF(L414="X","X",IF($E$2&lt;L414,"X
未達首次列計年度
Not reaching the initial calculation year",IF($E$2&gt;M414,"X
已過審核範圍 
Out of the audit scope","V"))))</f>
        <v/>
      </c>
      <c r="O415" s="149"/>
      <c r="P415" s="112"/>
      <c r="Q415" s="216"/>
    </row>
    <row r="416" spans="2:17" ht="24.75" customHeight="1">
      <c r="B416" s="219" t="str">
        <f t="shared" si="695"/>
        <v/>
      </c>
      <c r="C416" s="222"/>
      <c r="D416" s="225"/>
      <c r="E416" s="225"/>
      <c r="F416" s="132"/>
      <c r="G416" s="45" t="str" cm="1">
        <f t="array" ref="G416">IFERROR(INDEX(對照用!$B$1:$D$103,SMALL(IF(對照用!$B$1:$B$103=E414,ROW(對照用!$B$1:$B$103),"X"),MOD(ROW(),6)+1),3),"")</f>
        <v/>
      </c>
      <c r="H416" s="11"/>
      <c r="I416" s="230"/>
      <c r="J416" s="225"/>
      <c r="K416" s="233"/>
      <c r="L416" s="163"/>
      <c r="M416" s="146"/>
      <c r="N416" s="146" t="str">
        <f t="shared" ref="N416" si="697">IF(L414="","",IF(L414="X","X",IF($E$2&lt;L414,"X
未達首次列計年度
Not reaching the initial calculation year",IF($E$2&gt;M414,"X
已過審核範圍 
Out of the audit scope","V"))))</f>
        <v/>
      </c>
      <c r="O416" s="149"/>
      <c r="P416" s="112"/>
      <c r="Q416" s="216"/>
    </row>
    <row r="417" spans="2:17" ht="24.75" customHeight="1">
      <c r="B417" s="219" t="str">
        <f t="shared" si="695"/>
        <v/>
      </c>
      <c r="C417" s="222"/>
      <c r="D417" s="225"/>
      <c r="E417" s="225"/>
      <c r="F417" s="132"/>
      <c r="G417" s="45" t="str" cm="1">
        <f t="array" ref="G417">IFERROR(INDEX(對照用!$B$1:$D$103,SMALL(IF(對照用!$B$1:$B$103=E414,ROW(對照用!$B$1:$B$103),"X"),MOD(ROW(),6)+1),3),"")</f>
        <v/>
      </c>
      <c r="H417" s="11"/>
      <c r="I417" s="230"/>
      <c r="J417" s="225"/>
      <c r="K417" s="233"/>
      <c r="L417" s="163"/>
      <c r="M417" s="146"/>
      <c r="N417" s="146" t="str">
        <f t="shared" ref="N417" si="698">IF(L414="","",IF(L414="X","X",IF($E$2&lt;L414,"X
未達首次列計年度
Not reaching the initial calculation year",IF($E$2&gt;M414,"X
已過審核範圍 
Out of the audit scope","V"))))</f>
        <v/>
      </c>
      <c r="O417" s="149"/>
      <c r="P417" s="112"/>
      <c r="Q417" s="216"/>
    </row>
    <row r="418" spans="2:17" ht="24.75" customHeight="1">
      <c r="B418" s="219" t="str">
        <f t="shared" si="695"/>
        <v/>
      </c>
      <c r="C418" s="222"/>
      <c r="D418" s="225"/>
      <c r="E418" s="225"/>
      <c r="F418" s="132"/>
      <c r="G418" s="45" t="str" cm="1">
        <f t="array" ref="G418">IFERROR(INDEX(對照用!$B$1:$D$103,SMALL(IF(對照用!$B$1:$B$103=E414,ROW(對照用!$B$1:$B$103),"X"),MOD(ROW(),6)+1),3),"")</f>
        <v/>
      </c>
      <c r="H418" s="11"/>
      <c r="I418" s="230"/>
      <c r="J418" s="225"/>
      <c r="K418" s="233"/>
      <c r="L418" s="163"/>
      <c r="M418" s="146"/>
      <c r="N418" s="146" t="str">
        <f t="shared" ref="N418" si="699">IF(L414="","",IF(L414="X","X",IF($E$2&lt;L414,"X
未達首次列計年度
Not reaching the initial calculation year",IF($E$2&gt;M414,"X
已過審核範圍 
Out of the audit scope","V"))))</f>
        <v/>
      </c>
      <c r="O418" s="149"/>
      <c r="P418" s="112"/>
      <c r="Q418" s="216"/>
    </row>
    <row r="419" spans="2:17" ht="24.75" customHeight="1" thickBot="1">
      <c r="B419" s="220" t="str">
        <f t="shared" si="695"/>
        <v/>
      </c>
      <c r="C419" s="223"/>
      <c r="D419" s="226"/>
      <c r="E419" s="226"/>
      <c r="F419" s="228"/>
      <c r="G419" s="46" t="str" cm="1">
        <f t="array" ref="G419">IFERROR(INDEX(對照用!$B$1:$D$103,SMALL(IF(對照用!$B$1:$B$103=E414,ROW(對照用!$B$1:$B$103),"X"),MOD(ROW(),6)+1),3),"")</f>
        <v/>
      </c>
      <c r="H419" s="12"/>
      <c r="I419" s="231"/>
      <c r="J419" s="226"/>
      <c r="K419" s="234"/>
      <c r="L419" s="236"/>
      <c r="M419" s="210"/>
      <c r="N419" s="210" t="str">
        <f t="shared" ref="N419" si="700">IF(L414="","",IF(L414="X","X",IF($E$2&lt;L414,"X
未達首次列計年度
Not reaching the initial calculation year",IF($E$2&gt;M414,"X
已過審核範圍 
Out of the audit scope","V"))))</f>
        <v/>
      </c>
      <c r="O419" s="212"/>
      <c r="P419" s="214"/>
      <c r="Q419" s="217"/>
    </row>
    <row r="420" spans="2:17" ht="24.75" customHeight="1">
      <c r="B420" s="218" t="str">
        <f t="shared" ref="B420" si="701">IF(E420&lt;&gt;"",B414+1,"")</f>
        <v/>
      </c>
      <c r="C420" s="221" t="str">
        <f t="shared" ref="C420" si="702">IF(D420&lt;&gt;"",IF(D420&lt;$E$2,"舊","當"),"")</f>
        <v/>
      </c>
      <c r="D420" s="224"/>
      <c r="E420" s="224"/>
      <c r="F420" s="227" t="str">
        <f>_xlfn.IFNA(VLOOKUP(E420,對照用!$B:$C,2,0)," ")</f>
        <v xml:space="preserve"> </v>
      </c>
      <c r="G420" s="44" t="str" cm="1">
        <f t="array" ref="G420">IFERROR(INDEX(對照用!$B$1:$D$103,SMALL(IF(對照用!$B$1:$B$103=E420,ROW(對照用!$B$1:$B$103),"X"),MOD(ROW(),6)+1),3),"")</f>
        <v/>
      </c>
      <c r="H420" s="10"/>
      <c r="I420" s="229"/>
      <c r="J420" s="224"/>
      <c r="K420" s="232"/>
      <c r="L420" s="235"/>
      <c r="M420" s="209" t="str">
        <f t="shared" ref="M420" si="703">IF(L420="X","X",IF(L420&lt;&gt;0,L420+9,""))</f>
        <v/>
      </c>
      <c r="N420" s="209" t="str">
        <f t="shared" ref="N420" si="704">IF(L420="","",IF(L420="X","X",IF($E$2&lt;L420,"X
未達首次列計年度
Not reaching the initial calculation year",IF($E$2&gt;M420,"X
已過審核範圍 
Out of the audit scope","V"))))</f>
        <v/>
      </c>
      <c r="O420" s="211"/>
      <c r="P420" s="213" t="str">
        <f t="shared" ref="P420" si="705">IF(N420="X
未達首次列計年度
Not reaching the initial calculation year",0,IF(N420="X
已過審核範圍 
Out of the audit scope",0,IF(N420="X",0,IF(N420="","",IF(O420&lt;&gt;"",O420,I420)))))</f>
        <v/>
      </c>
      <c r="Q420" s="215"/>
    </row>
    <row r="421" spans="2:17" ht="24.75" customHeight="1">
      <c r="B421" s="219" t="str">
        <f t="shared" ref="B421:B425" si="706">B420</f>
        <v/>
      </c>
      <c r="C421" s="222"/>
      <c r="D421" s="225"/>
      <c r="E421" s="225"/>
      <c r="F421" s="132"/>
      <c r="G421" s="45" t="str" cm="1">
        <f t="array" ref="G421">IFERROR(INDEX(對照用!$B$1:$D$103,SMALL(IF(對照用!$B$1:$B$103=E420,ROW(對照用!$B$1:$B$103),"X"),MOD(ROW(),6)+1),3),"")</f>
        <v/>
      </c>
      <c r="H421" s="11"/>
      <c r="I421" s="230"/>
      <c r="J421" s="225"/>
      <c r="K421" s="233"/>
      <c r="L421" s="163"/>
      <c r="M421" s="146"/>
      <c r="N421" s="146" t="str">
        <f t="shared" ref="N421" si="707">IF(L420="","",IF(L420="X","X",IF($E$2&lt;L420,"X
未達首次列計年度
Not reaching the initial calculation year",IF($E$2&gt;M420,"X
已過審核範圍 
Out of the audit scope","V"))))</f>
        <v/>
      </c>
      <c r="O421" s="149"/>
      <c r="P421" s="112"/>
      <c r="Q421" s="216"/>
    </row>
    <row r="422" spans="2:17" ht="24.75" customHeight="1">
      <c r="B422" s="219" t="str">
        <f t="shared" si="706"/>
        <v/>
      </c>
      <c r="C422" s="222"/>
      <c r="D422" s="225"/>
      <c r="E422" s="225"/>
      <c r="F422" s="132"/>
      <c r="G422" s="45" t="str" cm="1">
        <f t="array" ref="G422">IFERROR(INDEX(對照用!$B$1:$D$103,SMALL(IF(對照用!$B$1:$B$103=E420,ROW(對照用!$B$1:$B$103),"X"),MOD(ROW(),6)+1),3),"")</f>
        <v/>
      </c>
      <c r="H422" s="11"/>
      <c r="I422" s="230"/>
      <c r="J422" s="225"/>
      <c r="K422" s="233"/>
      <c r="L422" s="163"/>
      <c r="M422" s="146"/>
      <c r="N422" s="146" t="str">
        <f t="shared" ref="N422" si="708">IF(L420="","",IF(L420="X","X",IF($E$2&lt;L420,"X
未達首次列計年度
Not reaching the initial calculation year",IF($E$2&gt;M420,"X
已過審核範圍 
Out of the audit scope","V"))))</f>
        <v/>
      </c>
      <c r="O422" s="149"/>
      <c r="P422" s="112"/>
      <c r="Q422" s="216"/>
    </row>
    <row r="423" spans="2:17" ht="24.75" customHeight="1">
      <c r="B423" s="219" t="str">
        <f t="shared" si="706"/>
        <v/>
      </c>
      <c r="C423" s="222"/>
      <c r="D423" s="225"/>
      <c r="E423" s="225"/>
      <c r="F423" s="132"/>
      <c r="G423" s="45" t="str" cm="1">
        <f t="array" ref="G423">IFERROR(INDEX(對照用!$B$1:$D$103,SMALL(IF(對照用!$B$1:$B$103=E420,ROW(對照用!$B$1:$B$103),"X"),MOD(ROW(),6)+1),3),"")</f>
        <v/>
      </c>
      <c r="H423" s="11"/>
      <c r="I423" s="230"/>
      <c r="J423" s="225"/>
      <c r="K423" s="233"/>
      <c r="L423" s="163"/>
      <c r="M423" s="146"/>
      <c r="N423" s="146" t="str">
        <f t="shared" ref="N423" si="709">IF(L420="","",IF(L420="X","X",IF($E$2&lt;L420,"X
未達首次列計年度
Not reaching the initial calculation year",IF($E$2&gt;M420,"X
已過審核範圍 
Out of the audit scope","V"))))</f>
        <v/>
      </c>
      <c r="O423" s="149"/>
      <c r="P423" s="112"/>
      <c r="Q423" s="216"/>
    </row>
    <row r="424" spans="2:17" ht="24.75" customHeight="1">
      <c r="B424" s="219" t="str">
        <f t="shared" si="706"/>
        <v/>
      </c>
      <c r="C424" s="222"/>
      <c r="D424" s="225"/>
      <c r="E424" s="225"/>
      <c r="F424" s="132"/>
      <c r="G424" s="45" t="str" cm="1">
        <f t="array" ref="G424">IFERROR(INDEX(對照用!$B$1:$D$103,SMALL(IF(對照用!$B$1:$B$103=E420,ROW(對照用!$B$1:$B$103),"X"),MOD(ROW(),6)+1),3),"")</f>
        <v/>
      </c>
      <c r="H424" s="11"/>
      <c r="I424" s="230"/>
      <c r="J424" s="225"/>
      <c r="K424" s="233"/>
      <c r="L424" s="163"/>
      <c r="M424" s="146"/>
      <c r="N424" s="146" t="str">
        <f t="shared" ref="N424" si="710">IF(L420="","",IF(L420="X","X",IF($E$2&lt;L420,"X
未達首次列計年度
Not reaching the initial calculation year",IF($E$2&gt;M420,"X
已過審核範圍 
Out of the audit scope","V"))))</f>
        <v/>
      </c>
      <c r="O424" s="149"/>
      <c r="P424" s="112"/>
      <c r="Q424" s="216"/>
    </row>
    <row r="425" spans="2:17" ht="24.75" customHeight="1" thickBot="1">
      <c r="B425" s="220" t="str">
        <f t="shared" si="706"/>
        <v/>
      </c>
      <c r="C425" s="223"/>
      <c r="D425" s="226"/>
      <c r="E425" s="226"/>
      <c r="F425" s="228"/>
      <c r="G425" s="46" t="str" cm="1">
        <f t="array" ref="G425">IFERROR(INDEX(對照用!$B$1:$D$103,SMALL(IF(對照用!$B$1:$B$103=E420,ROW(對照用!$B$1:$B$103),"X"),MOD(ROW(),6)+1),3),"")</f>
        <v/>
      </c>
      <c r="H425" s="12"/>
      <c r="I425" s="231"/>
      <c r="J425" s="226"/>
      <c r="K425" s="234"/>
      <c r="L425" s="236"/>
      <c r="M425" s="210"/>
      <c r="N425" s="210" t="str">
        <f t="shared" ref="N425" si="711">IF(L420="","",IF(L420="X","X",IF($E$2&lt;L420,"X
未達首次列計年度
Not reaching the initial calculation year",IF($E$2&gt;M420,"X
已過審核範圍 
Out of the audit scope","V"))))</f>
        <v/>
      </c>
      <c r="O425" s="212"/>
      <c r="P425" s="214"/>
      <c r="Q425" s="217"/>
    </row>
    <row r="426" spans="2:17" ht="24.75" customHeight="1">
      <c r="B426" s="218" t="str">
        <f t="shared" ref="B426" si="712">IF(E426&lt;&gt;"",B420+1,"")</f>
        <v/>
      </c>
      <c r="C426" s="221" t="str">
        <f t="shared" ref="C426" si="713">IF(D426&lt;&gt;"",IF(D426&lt;$E$2,"舊","當"),"")</f>
        <v/>
      </c>
      <c r="D426" s="224"/>
      <c r="E426" s="224"/>
      <c r="F426" s="227" t="str">
        <f>_xlfn.IFNA(VLOOKUP(E426,對照用!$B:$C,2,0)," ")</f>
        <v xml:space="preserve"> </v>
      </c>
      <c r="G426" s="44" t="str" cm="1">
        <f t="array" ref="G426">IFERROR(INDEX(對照用!$B$1:$D$103,SMALL(IF(對照用!$B$1:$B$103=E426,ROW(對照用!$B$1:$B$103),"X"),MOD(ROW(),6)+1),3),"")</f>
        <v/>
      </c>
      <c r="H426" s="10"/>
      <c r="I426" s="229"/>
      <c r="J426" s="224"/>
      <c r="K426" s="232"/>
      <c r="L426" s="235"/>
      <c r="M426" s="209" t="str">
        <f t="shared" ref="M426" si="714">IF(L426="X","X",IF(L426&lt;&gt;0,L426+9,""))</f>
        <v/>
      </c>
      <c r="N426" s="209" t="str">
        <f t="shared" ref="N426" si="715">IF(L426="","",IF(L426="X","X",IF($E$2&lt;L426,"X
未達首次列計年度
Not reaching the initial calculation year",IF($E$2&gt;M426,"X
已過審核範圍 
Out of the audit scope","V"))))</f>
        <v/>
      </c>
      <c r="O426" s="211"/>
      <c r="P426" s="213" t="str">
        <f t="shared" ref="P426" si="716">IF(N426="X
未達首次列計年度
Not reaching the initial calculation year",0,IF(N426="X
已過審核範圍 
Out of the audit scope",0,IF(N426="X",0,IF(N426="","",IF(O426&lt;&gt;"",O426,I426)))))</f>
        <v/>
      </c>
      <c r="Q426" s="215"/>
    </row>
    <row r="427" spans="2:17" ht="24.75" customHeight="1">
      <c r="B427" s="219" t="str">
        <f t="shared" ref="B427:B431" si="717">B426</f>
        <v/>
      </c>
      <c r="C427" s="222"/>
      <c r="D427" s="225"/>
      <c r="E427" s="225"/>
      <c r="F427" s="132"/>
      <c r="G427" s="45" t="str" cm="1">
        <f t="array" ref="G427">IFERROR(INDEX(對照用!$B$1:$D$103,SMALL(IF(對照用!$B$1:$B$103=E426,ROW(對照用!$B$1:$B$103),"X"),MOD(ROW(),6)+1),3),"")</f>
        <v/>
      </c>
      <c r="H427" s="11"/>
      <c r="I427" s="230"/>
      <c r="J427" s="225"/>
      <c r="K427" s="233"/>
      <c r="L427" s="163"/>
      <c r="M427" s="146"/>
      <c r="N427" s="146" t="str">
        <f t="shared" ref="N427" si="718">IF(L426="","",IF(L426="X","X",IF($E$2&lt;L426,"X
未達首次列計年度
Not reaching the initial calculation year",IF($E$2&gt;M426,"X
已過審核範圍 
Out of the audit scope","V"))))</f>
        <v/>
      </c>
      <c r="O427" s="149"/>
      <c r="P427" s="112"/>
      <c r="Q427" s="216"/>
    </row>
    <row r="428" spans="2:17" ht="24.75" customHeight="1">
      <c r="B428" s="219" t="str">
        <f t="shared" si="717"/>
        <v/>
      </c>
      <c r="C428" s="222"/>
      <c r="D428" s="225"/>
      <c r="E428" s="225"/>
      <c r="F428" s="132"/>
      <c r="G428" s="45" t="str" cm="1">
        <f t="array" ref="G428">IFERROR(INDEX(對照用!$B$1:$D$103,SMALL(IF(對照用!$B$1:$B$103=E426,ROW(對照用!$B$1:$B$103),"X"),MOD(ROW(),6)+1),3),"")</f>
        <v/>
      </c>
      <c r="H428" s="11"/>
      <c r="I428" s="230"/>
      <c r="J428" s="225"/>
      <c r="K428" s="233"/>
      <c r="L428" s="163"/>
      <c r="M428" s="146"/>
      <c r="N428" s="146" t="str">
        <f t="shared" ref="N428" si="719">IF(L426="","",IF(L426="X","X",IF($E$2&lt;L426,"X
未達首次列計年度
Not reaching the initial calculation year",IF($E$2&gt;M426,"X
已過審核範圍 
Out of the audit scope","V"))))</f>
        <v/>
      </c>
      <c r="O428" s="149"/>
      <c r="P428" s="112"/>
      <c r="Q428" s="216"/>
    </row>
    <row r="429" spans="2:17" ht="24.75" customHeight="1">
      <c r="B429" s="219" t="str">
        <f t="shared" si="717"/>
        <v/>
      </c>
      <c r="C429" s="222"/>
      <c r="D429" s="225"/>
      <c r="E429" s="225"/>
      <c r="F429" s="132"/>
      <c r="G429" s="45" t="str" cm="1">
        <f t="array" ref="G429">IFERROR(INDEX(對照用!$B$1:$D$103,SMALL(IF(對照用!$B$1:$B$103=E426,ROW(對照用!$B$1:$B$103),"X"),MOD(ROW(),6)+1),3),"")</f>
        <v/>
      </c>
      <c r="H429" s="11"/>
      <c r="I429" s="230"/>
      <c r="J429" s="225"/>
      <c r="K429" s="233"/>
      <c r="L429" s="163"/>
      <c r="M429" s="146"/>
      <c r="N429" s="146" t="str">
        <f t="shared" ref="N429" si="720">IF(L426="","",IF(L426="X","X",IF($E$2&lt;L426,"X
未達首次列計年度
Not reaching the initial calculation year",IF($E$2&gt;M426,"X
已過審核範圍 
Out of the audit scope","V"))))</f>
        <v/>
      </c>
      <c r="O429" s="149"/>
      <c r="P429" s="112"/>
      <c r="Q429" s="216"/>
    </row>
    <row r="430" spans="2:17" ht="24.75" customHeight="1">
      <c r="B430" s="219" t="str">
        <f t="shared" si="717"/>
        <v/>
      </c>
      <c r="C430" s="222"/>
      <c r="D430" s="225"/>
      <c r="E430" s="225"/>
      <c r="F430" s="132"/>
      <c r="G430" s="45" t="str" cm="1">
        <f t="array" ref="G430">IFERROR(INDEX(對照用!$B$1:$D$103,SMALL(IF(對照用!$B$1:$B$103=E426,ROW(對照用!$B$1:$B$103),"X"),MOD(ROW(),6)+1),3),"")</f>
        <v/>
      </c>
      <c r="H430" s="11"/>
      <c r="I430" s="230"/>
      <c r="J430" s="225"/>
      <c r="K430" s="233"/>
      <c r="L430" s="163"/>
      <c r="M430" s="146"/>
      <c r="N430" s="146" t="str">
        <f t="shared" ref="N430" si="721">IF(L426="","",IF(L426="X","X",IF($E$2&lt;L426,"X
未達首次列計年度
Not reaching the initial calculation year",IF($E$2&gt;M426,"X
已過審核範圍 
Out of the audit scope","V"))))</f>
        <v/>
      </c>
      <c r="O430" s="149"/>
      <c r="P430" s="112"/>
      <c r="Q430" s="216"/>
    </row>
    <row r="431" spans="2:17" ht="24.75" customHeight="1" thickBot="1">
      <c r="B431" s="220" t="str">
        <f t="shared" si="717"/>
        <v/>
      </c>
      <c r="C431" s="223"/>
      <c r="D431" s="226"/>
      <c r="E431" s="226"/>
      <c r="F431" s="228"/>
      <c r="G431" s="46" t="str" cm="1">
        <f t="array" ref="G431">IFERROR(INDEX(對照用!$B$1:$D$103,SMALL(IF(對照用!$B$1:$B$103=E426,ROW(對照用!$B$1:$B$103),"X"),MOD(ROW(),6)+1),3),"")</f>
        <v/>
      </c>
      <c r="H431" s="12"/>
      <c r="I431" s="231"/>
      <c r="J431" s="226"/>
      <c r="K431" s="234"/>
      <c r="L431" s="236"/>
      <c r="M431" s="210"/>
      <c r="N431" s="210" t="str">
        <f t="shared" ref="N431" si="722">IF(L426="","",IF(L426="X","X",IF($E$2&lt;L426,"X
未達首次列計年度
Not reaching the initial calculation year",IF($E$2&gt;M426,"X
已過審核範圍 
Out of the audit scope","V"))))</f>
        <v/>
      </c>
      <c r="O431" s="212"/>
      <c r="P431" s="214"/>
      <c r="Q431" s="217"/>
    </row>
    <row r="432" spans="2:17" ht="24.75" customHeight="1">
      <c r="B432" s="218" t="str">
        <f t="shared" ref="B432" si="723">IF(E432&lt;&gt;"",B426+1,"")</f>
        <v/>
      </c>
      <c r="C432" s="221" t="str">
        <f t="shared" ref="C432" si="724">IF(D432&lt;&gt;"",IF(D432&lt;$E$2,"舊","當"),"")</f>
        <v/>
      </c>
      <c r="D432" s="224"/>
      <c r="E432" s="224"/>
      <c r="F432" s="227" t="str">
        <f>_xlfn.IFNA(VLOOKUP(E432,對照用!$B:$C,2,0)," ")</f>
        <v xml:space="preserve"> </v>
      </c>
      <c r="G432" s="44" t="str" cm="1">
        <f t="array" ref="G432">IFERROR(INDEX(對照用!$B$1:$D$103,SMALL(IF(對照用!$B$1:$B$103=E432,ROW(對照用!$B$1:$B$103),"X"),MOD(ROW(),6)+1),3),"")</f>
        <v/>
      </c>
      <c r="H432" s="10"/>
      <c r="I432" s="229"/>
      <c r="J432" s="224"/>
      <c r="K432" s="232"/>
      <c r="L432" s="235"/>
      <c r="M432" s="209" t="str">
        <f t="shared" ref="M432" si="725">IF(L432="X","X",IF(L432&lt;&gt;0,L432+9,""))</f>
        <v/>
      </c>
      <c r="N432" s="209" t="str">
        <f t="shared" ref="N432" si="726">IF(L432="","",IF(L432="X","X",IF($E$2&lt;L432,"X
未達首次列計年度
Not reaching the initial calculation year",IF($E$2&gt;M432,"X
已過審核範圍 
Out of the audit scope","V"))))</f>
        <v/>
      </c>
      <c r="O432" s="211"/>
      <c r="P432" s="213" t="str">
        <f t="shared" ref="P432" si="727">IF(N432="X
未達首次列計年度
Not reaching the initial calculation year",0,IF(N432="X
已過審核範圍 
Out of the audit scope",0,IF(N432="X",0,IF(N432="","",IF(O432&lt;&gt;"",O432,I432)))))</f>
        <v/>
      </c>
      <c r="Q432" s="215"/>
    </row>
    <row r="433" spans="2:17" ht="24.75" customHeight="1">
      <c r="B433" s="219" t="str">
        <f t="shared" ref="B433:B437" si="728">B432</f>
        <v/>
      </c>
      <c r="C433" s="222"/>
      <c r="D433" s="225"/>
      <c r="E433" s="225"/>
      <c r="F433" s="132"/>
      <c r="G433" s="45" t="str" cm="1">
        <f t="array" ref="G433">IFERROR(INDEX(對照用!$B$1:$D$103,SMALL(IF(對照用!$B$1:$B$103=E432,ROW(對照用!$B$1:$B$103),"X"),MOD(ROW(),6)+1),3),"")</f>
        <v/>
      </c>
      <c r="H433" s="11"/>
      <c r="I433" s="230"/>
      <c r="J433" s="225"/>
      <c r="K433" s="233"/>
      <c r="L433" s="163"/>
      <c r="M433" s="146"/>
      <c r="N433" s="146" t="str">
        <f t="shared" ref="N433" si="729">IF(L432="","",IF(L432="X","X",IF($E$2&lt;L432,"X
未達首次列計年度
Not reaching the initial calculation year",IF($E$2&gt;M432,"X
已過審核範圍 
Out of the audit scope","V"))))</f>
        <v/>
      </c>
      <c r="O433" s="149"/>
      <c r="P433" s="112"/>
      <c r="Q433" s="216"/>
    </row>
    <row r="434" spans="2:17" ht="24.75" customHeight="1">
      <c r="B434" s="219" t="str">
        <f t="shared" si="728"/>
        <v/>
      </c>
      <c r="C434" s="222"/>
      <c r="D434" s="225"/>
      <c r="E434" s="225"/>
      <c r="F434" s="132"/>
      <c r="G434" s="45" t="str" cm="1">
        <f t="array" ref="G434">IFERROR(INDEX(對照用!$B$1:$D$103,SMALL(IF(對照用!$B$1:$B$103=E432,ROW(對照用!$B$1:$B$103),"X"),MOD(ROW(),6)+1),3),"")</f>
        <v/>
      </c>
      <c r="H434" s="11"/>
      <c r="I434" s="230"/>
      <c r="J434" s="225"/>
      <c r="K434" s="233"/>
      <c r="L434" s="163"/>
      <c r="M434" s="146"/>
      <c r="N434" s="146" t="str">
        <f t="shared" ref="N434" si="730">IF(L432="","",IF(L432="X","X",IF($E$2&lt;L432,"X
未達首次列計年度
Not reaching the initial calculation year",IF($E$2&gt;M432,"X
已過審核範圍 
Out of the audit scope","V"))))</f>
        <v/>
      </c>
      <c r="O434" s="149"/>
      <c r="P434" s="112"/>
      <c r="Q434" s="216"/>
    </row>
    <row r="435" spans="2:17" ht="24.75" customHeight="1">
      <c r="B435" s="219" t="str">
        <f t="shared" si="728"/>
        <v/>
      </c>
      <c r="C435" s="222"/>
      <c r="D435" s="225"/>
      <c r="E435" s="225"/>
      <c r="F435" s="132"/>
      <c r="G435" s="45" t="str" cm="1">
        <f t="array" ref="G435">IFERROR(INDEX(對照用!$B$1:$D$103,SMALL(IF(對照用!$B$1:$B$103=E432,ROW(對照用!$B$1:$B$103),"X"),MOD(ROW(),6)+1),3),"")</f>
        <v/>
      </c>
      <c r="H435" s="11"/>
      <c r="I435" s="230"/>
      <c r="J435" s="225"/>
      <c r="K435" s="233"/>
      <c r="L435" s="163"/>
      <c r="M435" s="146"/>
      <c r="N435" s="146" t="str">
        <f t="shared" ref="N435" si="731">IF(L432="","",IF(L432="X","X",IF($E$2&lt;L432,"X
未達首次列計年度
Not reaching the initial calculation year",IF($E$2&gt;M432,"X
已過審核範圍 
Out of the audit scope","V"))))</f>
        <v/>
      </c>
      <c r="O435" s="149"/>
      <c r="P435" s="112"/>
      <c r="Q435" s="216"/>
    </row>
    <row r="436" spans="2:17" ht="24.75" customHeight="1">
      <c r="B436" s="219" t="str">
        <f t="shared" si="728"/>
        <v/>
      </c>
      <c r="C436" s="222"/>
      <c r="D436" s="225"/>
      <c r="E436" s="225"/>
      <c r="F436" s="132"/>
      <c r="G436" s="45" t="str" cm="1">
        <f t="array" ref="G436">IFERROR(INDEX(對照用!$B$1:$D$103,SMALL(IF(對照用!$B$1:$B$103=E432,ROW(對照用!$B$1:$B$103),"X"),MOD(ROW(),6)+1),3),"")</f>
        <v/>
      </c>
      <c r="H436" s="11"/>
      <c r="I436" s="230"/>
      <c r="J436" s="225"/>
      <c r="K436" s="233"/>
      <c r="L436" s="163"/>
      <c r="M436" s="146"/>
      <c r="N436" s="146" t="str">
        <f t="shared" ref="N436" si="732">IF(L432="","",IF(L432="X","X",IF($E$2&lt;L432,"X
未達首次列計年度
Not reaching the initial calculation year",IF($E$2&gt;M432,"X
已過審核範圍 
Out of the audit scope","V"))))</f>
        <v/>
      </c>
      <c r="O436" s="149"/>
      <c r="P436" s="112"/>
      <c r="Q436" s="216"/>
    </row>
    <row r="437" spans="2:17" ht="24.75" customHeight="1" thickBot="1">
      <c r="B437" s="220" t="str">
        <f t="shared" si="728"/>
        <v/>
      </c>
      <c r="C437" s="223"/>
      <c r="D437" s="226"/>
      <c r="E437" s="226"/>
      <c r="F437" s="228"/>
      <c r="G437" s="46" t="str" cm="1">
        <f t="array" ref="G437">IFERROR(INDEX(對照用!$B$1:$D$103,SMALL(IF(對照用!$B$1:$B$103=E432,ROW(對照用!$B$1:$B$103),"X"),MOD(ROW(),6)+1),3),"")</f>
        <v/>
      </c>
      <c r="H437" s="12"/>
      <c r="I437" s="231"/>
      <c r="J437" s="226"/>
      <c r="K437" s="234"/>
      <c r="L437" s="236"/>
      <c r="M437" s="210"/>
      <c r="N437" s="210" t="str">
        <f t="shared" ref="N437" si="733">IF(L432="","",IF(L432="X","X",IF($E$2&lt;L432,"X
未達首次列計年度
Not reaching the initial calculation year",IF($E$2&gt;M432,"X
已過審核範圍 
Out of the audit scope","V"))))</f>
        <v/>
      </c>
      <c r="O437" s="212"/>
      <c r="P437" s="214"/>
      <c r="Q437" s="217"/>
    </row>
    <row r="438" spans="2:17" ht="24.75" customHeight="1">
      <c r="B438" s="218" t="str">
        <f t="shared" ref="B438" si="734">IF(E438&lt;&gt;"",B432+1,"")</f>
        <v/>
      </c>
      <c r="C438" s="221" t="str">
        <f t="shared" ref="C438" si="735">IF(D438&lt;&gt;"",IF(D438&lt;$E$2,"舊","當"),"")</f>
        <v/>
      </c>
      <c r="D438" s="224"/>
      <c r="E438" s="224"/>
      <c r="F438" s="227" t="str">
        <f>_xlfn.IFNA(VLOOKUP(E438,對照用!$B:$C,2,0)," ")</f>
        <v xml:space="preserve"> </v>
      </c>
      <c r="G438" s="44" t="str" cm="1">
        <f t="array" ref="G438">IFERROR(INDEX(對照用!$B$1:$D$103,SMALL(IF(對照用!$B$1:$B$103=E438,ROW(對照用!$B$1:$B$103),"X"),MOD(ROW(),6)+1),3),"")</f>
        <v/>
      </c>
      <c r="H438" s="10"/>
      <c r="I438" s="229"/>
      <c r="J438" s="224"/>
      <c r="K438" s="232"/>
      <c r="L438" s="235"/>
      <c r="M438" s="209" t="str">
        <f t="shared" ref="M438" si="736">IF(L438="X","X",IF(L438&lt;&gt;0,L438+9,""))</f>
        <v/>
      </c>
      <c r="N438" s="209" t="str">
        <f t="shared" ref="N438" si="737">IF(L438="","",IF(L438="X","X",IF($E$2&lt;L438,"X
未達首次列計年度
Not reaching the initial calculation year",IF($E$2&gt;M438,"X
已過審核範圍 
Out of the audit scope","V"))))</f>
        <v/>
      </c>
      <c r="O438" s="211"/>
      <c r="P438" s="213" t="str">
        <f t="shared" ref="P438" si="738">IF(N438="X
未達首次列計年度
Not reaching the initial calculation year",0,IF(N438="X
已過審核範圍 
Out of the audit scope",0,IF(N438="X",0,IF(N438="","",IF(O438&lt;&gt;"",O438,I438)))))</f>
        <v/>
      </c>
      <c r="Q438" s="215"/>
    </row>
    <row r="439" spans="2:17" ht="24.75" customHeight="1">
      <c r="B439" s="219" t="str">
        <f t="shared" ref="B439:B443" si="739">B438</f>
        <v/>
      </c>
      <c r="C439" s="222"/>
      <c r="D439" s="225"/>
      <c r="E439" s="225"/>
      <c r="F439" s="132"/>
      <c r="G439" s="45" t="str" cm="1">
        <f t="array" ref="G439">IFERROR(INDEX(對照用!$B$1:$D$103,SMALL(IF(對照用!$B$1:$B$103=E438,ROW(對照用!$B$1:$B$103),"X"),MOD(ROW(),6)+1),3),"")</f>
        <v/>
      </c>
      <c r="H439" s="11"/>
      <c r="I439" s="230"/>
      <c r="J439" s="225"/>
      <c r="K439" s="233"/>
      <c r="L439" s="163"/>
      <c r="M439" s="146"/>
      <c r="N439" s="146" t="str">
        <f t="shared" ref="N439" si="740">IF(L438="","",IF(L438="X","X",IF($E$2&lt;L438,"X
未達首次列計年度
Not reaching the initial calculation year",IF($E$2&gt;M438,"X
已過審核範圍 
Out of the audit scope","V"))))</f>
        <v/>
      </c>
      <c r="O439" s="149"/>
      <c r="P439" s="112"/>
      <c r="Q439" s="216"/>
    </row>
    <row r="440" spans="2:17" ht="24.75" customHeight="1">
      <c r="B440" s="219" t="str">
        <f t="shared" si="739"/>
        <v/>
      </c>
      <c r="C440" s="222"/>
      <c r="D440" s="225"/>
      <c r="E440" s="225"/>
      <c r="F440" s="132"/>
      <c r="G440" s="45" t="str" cm="1">
        <f t="array" ref="G440">IFERROR(INDEX(對照用!$B$1:$D$103,SMALL(IF(對照用!$B$1:$B$103=E438,ROW(對照用!$B$1:$B$103),"X"),MOD(ROW(),6)+1),3),"")</f>
        <v/>
      </c>
      <c r="H440" s="11"/>
      <c r="I440" s="230"/>
      <c r="J440" s="225"/>
      <c r="K440" s="233"/>
      <c r="L440" s="163"/>
      <c r="M440" s="146"/>
      <c r="N440" s="146" t="str">
        <f t="shared" ref="N440" si="741">IF(L438="","",IF(L438="X","X",IF($E$2&lt;L438,"X
未達首次列計年度
Not reaching the initial calculation year",IF($E$2&gt;M438,"X
已過審核範圍 
Out of the audit scope","V"))))</f>
        <v/>
      </c>
      <c r="O440" s="149"/>
      <c r="P440" s="112"/>
      <c r="Q440" s="216"/>
    </row>
    <row r="441" spans="2:17" ht="24.75" customHeight="1">
      <c r="B441" s="219" t="str">
        <f t="shared" si="739"/>
        <v/>
      </c>
      <c r="C441" s="222"/>
      <c r="D441" s="225"/>
      <c r="E441" s="225"/>
      <c r="F441" s="132"/>
      <c r="G441" s="45" t="str" cm="1">
        <f t="array" ref="G441">IFERROR(INDEX(對照用!$B$1:$D$103,SMALL(IF(對照用!$B$1:$B$103=E438,ROW(對照用!$B$1:$B$103),"X"),MOD(ROW(),6)+1),3),"")</f>
        <v/>
      </c>
      <c r="H441" s="11"/>
      <c r="I441" s="230"/>
      <c r="J441" s="225"/>
      <c r="K441" s="233"/>
      <c r="L441" s="163"/>
      <c r="M441" s="146"/>
      <c r="N441" s="146" t="str">
        <f t="shared" ref="N441" si="742">IF(L438="","",IF(L438="X","X",IF($E$2&lt;L438,"X
未達首次列計年度
Not reaching the initial calculation year",IF($E$2&gt;M438,"X
已過審核範圍 
Out of the audit scope","V"))))</f>
        <v/>
      </c>
      <c r="O441" s="149"/>
      <c r="P441" s="112"/>
      <c r="Q441" s="216"/>
    </row>
    <row r="442" spans="2:17" ht="24.75" customHeight="1">
      <c r="B442" s="219" t="str">
        <f t="shared" si="739"/>
        <v/>
      </c>
      <c r="C442" s="222"/>
      <c r="D442" s="225"/>
      <c r="E442" s="225"/>
      <c r="F442" s="132"/>
      <c r="G442" s="45" t="str" cm="1">
        <f t="array" ref="G442">IFERROR(INDEX(對照用!$B$1:$D$103,SMALL(IF(對照用!$B$1:$B$103=E438,ROW(對照用!$B$1:$B$103),"X"),MOD(ROW(),6)+1),3),"")</f>
        <v/>
      </c>
      <c r="H442" s="11"/>
      <c r="I442" s="230"/>
      <c r="J442" s="225"/>
      <c r="K442" s="233"/>
      <c r="L442" s="163"/>
      <c r="M442" s="146"/>
      <c r="N442" s="146" t="str">
        <f t="shared" ref="N442" si="743">IF(L438="","",IF(L438="X","X",IF($E$2&lt;L438,"X
未達首次列計年度
Not reaching the initial calculation year",IF($E$2&gt;M438,"X
已過審核範圍 
Out of the audit scope","V"))))</f>
        <v/>
      </c>
      <c r="O442" s="149"/>
      <c r="P442" s="112"/>
      <c r="Q442" s="216"/>
    </row>
    <row r="443" spans="2:17" ht="24.75" customHeight="1" thickBot="1">
      <c r="B443" s="220" t="str">
        <f t="shared" si="739"/>
        <v/>
      </c>
      <c r="C443" s="223"/>
      <c r="D443" s="226"/>
      <c r="E443" s="226"/>
      <c r="F443" s="228"/>
      <c r="G443" s="46" t="str" cm="1">
        <f t="array" ref="G443">IFERROR(INDEX(對照用!$B$1:$D$103,SMALL(IF(對照用!$B$1:$B$103=E438,ROW(對照用!$B$1:$B$103),"X"),MOD(ROW(),6)+1),3),"")</f>
        <v/>
      </c>
      <c r="H443" s="12"/>
      <c r="I443" s="231"/>
      <c r="J443" s="226"/>
      <c r="K443" s="234"/>
      <c r="L443" s="236"/>
      <c r="M443" s="210"/>
      <c r="N443" s="210" t="str">
        <f t="shared" ref="N443" si="744">IF(L438="","",IF(L438="X","X",IF($E$2&lt;L438,"X
未達首次列計年度
Not reaching the initial calculation year",IF($E$2&gt;M438,"X
已過審核範圍 
Out of the audit scope","V"))))</f>
        <v/>
      </c>
      <c r="O443" s="212"/>
      <c r="P443" s="214"/>
      <c r="Q443" s="217"/>
    </row>
    <row r="444" spans="2:17" ht="24.75" customHeight="1">
      <c r="B444" s="218" t="str">
        <f t="shared" ref="B444" si="745">IF(E444&lt;&gt;"",B438+1,"")</f>
        <v/>
      </c>
      <c r="C444" s="221" t="str">
        <f t="shared" ref="C444" si="746">IF(D444&lt;&gt;"",IF(D444&lt;$E$2,"舊","當"),"")</f>
        <v/>
      </c>
      <c r="D444" s="224"/>
      <c r="E444" s="224"/>
      <c r="F444" s="227" t="str">
        <f>_xlfn.IFNA(VLOOKUP(E444,對照用!$B:$C,2,0)," ")</f>
        <v xml:space="preserve"> </v>
      </c>
      <c r="G444" s="44" t="str" cm="1">
        <f t="array" ref="G444">IFERROR(INDEX(對照用!$B$1:$D$103,SMALL(IF(對照用!$B$1:$B$103=E444,ROW(對照用!$B$1:$B$103),"X"),MOD(ROW(),6)+1),3),"")</f>
        <v/>
      </c>
      <c r="H444" s="10"/>
      <c r="I444" s="229"/>
      <c r="J444" s="224"/>
      <c r="K444" s="232"/>
      <c r="L444" s="235"/>
      <c r="M444" s="209" t="str">
        <f t="shared" ref="M444" si="747">IF(L444="X","X",IF(L444&lt;&gt;0,L444+9,""))</f>
        <v/>
      </c>
      <c r="N444" s="209" t="str">
        <f t="shared" ref="N444" si="748">IF(L444="","",IF(L444="X","X",IF($E$2&lt;L444,"X
未達首次列計年度
Not reaching the initial calculation year",IF($E$2&gt;M444,"X
已過審核範圍 
Out of the audit scope","V"))))</f>
        <v/>
      </c>
      <c r="O444" s="211"/>
      <c r="P444" s="213" t="str">
        <f t="shared" ref="P444" si="749">IF(N444="X
未達首次列計年度
Not reaching the initial calculation year",0,IF(N444="X
已過審核範圍 
Out of the audit scope",0,IF(N444="X",0,IF(N444="","",IF(O444&lt;&gt;"",O444,I444)))))</f>
        <v/>
      </c>
      <c r="Q444" s="215"/>
    </row>
    <row r="445" spans="2:17" ht="24.75" customHeight="1">
      <c r="B445" s="219" t="str">
        <f t="shared" ref="B445:B449" si="750">B444</f>
        <v/>
      </c>
      <c r="C445" s="222"/>
      <c r="D445" s="225"/>
      <c r="E445" s="225"/>
      <c r="F445" s="132"/>
      <c r="G445" s="45" t="str" cm="1">
        <f t="array" ref="G445">IFERROR(INDEX(對照用!$B$1:$D$103,SMALL(IF(對照用!$B$1:$B$103=E444,ROW(對照用!$B$1:$B$103),"X"),MOD(ROW(),6)+1),3),"")</f>
        <v/>
      </c>
      <c r="H445" s="11"/>
      <c r="I445" s="230"/>
      <c r="J445" s="225"/>
      <c r="K445" s="233"/>
      <c r="L445" s="163"/>
      <c r="M445" s="146"/>
      <c r="N445" s="146" t="str">
        <f t="shared" ref="N445" si="751">IF(L444="","",IF(L444="X","X",IF($E$2&lt;L444,"X
未達首次列計年度
Not reaching the initial calculation year",IF($E$2&gt;M444,"X
已過審核範圍 
Out of the audit scope","V"))))</f>
        <v/>
      </c>
      <c r="O445" s="149"/>
      <c r="P445" s="112"/>
      <c r="Q445" s="216"/>
    </row>
    <row r="446" spans="2:17" ht="24.75" customHeight="1">
      <c r="B446" s="219" t="str">
        <f t="shared" si="750"/>
        <v/>
      </c>
      <c r="C446" s="222"/>
      <c r="D446" s="225"/>
      <c r="E446" s="225"/>
      <c r="F446" s="132"/>
      <c r="G446" s="45" t="str" cm="1">
        <f t="array" ref="G446">IFERROR(INDEX(對照用!$B$1:$D$103,SMALL(IF(對照用!$B$1:$B$103=E444,ROW(對照用!$B$1:$B$103),"X"),MOD(ROW(),6)+1),3),"")</f>
        <v/>
      </c>
      <c r="H446" s="11"/>
      <c r="I446" s="230"/>
      <c r="J446" s="225"/>
      <c r="K446" s="233"/>
      <c r="L446" s="163"/>
      <c r="M446" s="146"/>
      <c r="N446" s="146" t="str">
        <f t="shared" ref="N446" si="752">IF(L444="","",IF(L444="X","X",IF($E$2&lt;L444,"X
未達首次列計年度
Not reaching the initial calculation year",IF($E$2&gt;M444,"X
已過審核範圍 
Out of the audit scope","V"))))</f>
        <v/>
      </c>
      <c r="O446" s="149"/>
      <c r="P446" s="112"/>
      <c r="Q446" s="216"/>
    </row>
    <row r="447" spans="2:17" ht="24.75" customHeight="1">
      <c r="B447" s="219" t="str">
        <f t="shared" si="750"/>
        <v/>
      </c>
      <c r="C447" s="222"/>
      <c r="D447" s="225"/>
      <c r="E447" s="225"/>
      <c r="F447" s="132"/>
      <c r="G447" s="45" t="str" cm="1">
        <f t="array" ref="G447">IFERROR(INDEX(對照用!$B$1:$D$103,SMALL(IF(對照用!$B$1:$B$103=E444,ROW(對照用!$B$1:$B$103),"X"),MOD(ROW(),6)+1),3),"")</f>
        <v/>
      </c>
      <c r="H447" s="11"/>
      <c r="I447" s="230"/>
      <c r="J447" s="225"/>
      <c r="K447" s="233"/>
      <c r="L447" s="163"/>
      <c r="M447" s="146"/>
      <c r="N447" s="146" t="str">
        <f t="shared" ref="N447" si="753">IF(L444="","",IF(L444="X","X",IF($E$2&lt;L444,"X
未達首次列計年度
Not reaching the initial calculation year",IF($E$2&gt;M444,"X
已過審核範圍 
Out of the audit scope","V"))))</f>
        <v/>
      </c>
      <c r="O447" s="149"/>
      <c r="P447" s="112"/>
      <c r="Q447" s="216"/>
    </row>
    <row r="448" spans="2:17" ht="24.75" customHeight="1">
      <c r="B448" s="219" t="str">
        <f t="shared" si="750"/>
        <v/>
      </c>
      <c r="C448" s="222"/>
      <c r="D448" s="225"/>
      <c r="E448" s="225"/>
      <c r="F448" s="132"/>
      <c r="G448" s="45" t="str" cm="1">
        <f t="array" ref="G448">IFERROR(INDEX(對照用!$B$1:$D$103,SMALL(IF(對照用!$B$1:$B$103=E444,ROW(對照用!$B$1:$B$103),"X"),MOD(ROW(),6)+1),3),"")</f>
        <v/>
      </c>
      <c r="H448" s="11"/>
      <c r="I448" s="230"/>
      <c r="J448" s="225"/>
      <c r="K448" s="233"/>
      <c r="L448" s="163"/>
      <c r="M448" s="146"/>
      <c r="N448" s="146" t="str">
        <f t="shared" ref="N448" si="754">IF(L444="","",IF(L444="X","X",IF($E$2&lt;L444,"X
未達首次列計年度
Not reaching the initial calculation year",IF($E$2&gt;M444,"X
已過審核範圍 
Out of the audit scope","V"))))</f>
        <v/>
      </c>
      <c r="O448" s="149"/>
      <c r="P448" s="112"/>
      <c r="Q448" s="216"/>
    </row>
    <row r="449" spans="2:17" ht="24.75" customHeight="1" thickBot="1">
      <c r="B449" s="220" t="str">
        <f t="shared" si="750"/>
        <v/>
      </c>
      <c r="C449" s="223"/>
      <c r="D449" s="226"/>
      <c r="E449" s="226"/>
      <c r="F449" s="228"/>
      <c r="G449" s="46" t="str" cm="1">
        <f t="array" ref="G449">IFERROR(INDEX(對照用!$B$1:$D$103,SMALL(IF(對照用!$B$1:$B$103=E444,ROW(對照用!$B$1:$B$103),"X"),MOD(ROW(),6)+1),3),"")</f>
        <v/>
      </c>
      <c r="H449" s="12"/>
      <c r="I449" s="231"/>
      <c r="J449" s="226"/>
      <c r="K449" s="234"/>
      <c r="L449" s="236"/>
      <c r="M449" s="210"/>
      <c r="N449" s="210" t="str">
        <f t="shared" ref="N449" si="755">IF(L444="","",IF(L444="X","X",IF($E$2&lt;L444,"X
未達首次列計年度
Not reaching the initial calculation year",IF($E$2&gt;M444,"X
已過審核範圍 
Out of the audit scope","V"))))</f>
        <v/>
      </c>
      <c r="O449" s="212"/>
      <c r="P449" s="214"/>
      <c r="Q449" s="217"/>
    </row>
    <row r="450" spans="2:17" ht="24.75" customHeight="1">
      <c r="B450" s="218" t="str">
        <f t="shared" ref="B450" si="756">IF(E450&lt;&gt;"",B444+1,"")</f>
        <v/>
      </c>
      <c r="C450" s="221" t="str">
        <f t="shared" ref="C450" si="757">IF(D450&lt;&gt;"",IF(D450&lt;$E$2,"舊","當"),"")</f>
        <v/>
      </c>
      <c r="D450" s="224"/>
      <c r="E450" s="224"/>
      <c r="F450" s="227" t="str">
        <f>_xlfn.IFNA(VLOOKUP(E450,對照用!$B:$C,2,0)," ")</f>
        <v xml:space="preserve"> </v>
      </c>
      <c r="G450" s="44" t="str" cm="1">
        <f t="array" ref="G450">IFERROR(INDEX(對照用!$B$1:$D$103,SMALL(IF(對照用!$B$1:$B$103=E450,ROW(對照用!$B$1:$B$103),"X"),MOD(ROW(),6)+1),3),"")</f>
        <v/>
      </c>
      <c r="H450" s="10"/>
      <c r="I450" s="229"/>
      <c r="J450" s="224"/>
      <c r="K450" s="232"/>
      <c r="L450" s="235"/>
      <c r="M450" s="209" t="str">
        <f t="shared" ref="M450" si="758">IF(L450="X","X",IF(L450&lt;&gt;0,L450+9,""))</f>
        <v/>
      </c>
      <c r="N450" s="209" t="str">
        <f t="shared" ref="N450" si="759">IF(L450="","",IF(L450="X","X",IF($E$2&lt;L450,"X
未達首次列計年度
Not reaching the initial calculation year",IF($E$2&gt;M450,"X
已過審核範圍 
Out of the audit scope","V"))))</f>
        <v/>
      </c>
      <c r="O450" s="211"/>
      <c r="P450" s="213" t="str">
        <f t="shared" ref="P450" si="760">IF(N450="X
未達首次列計年度
Not reaching the initial calculation year",0,IF(N450="X
已過審核範圍 
Out of the audit scope",0,IF(N450="X",0,IF(N450="","",IF(O450&lt;&gt;"",O450,I450)))))</f>
        <v/>
      </c>
      <c r="Q450" s="215"/>
    </row>
    <row r="451" spans="2:17" ht="24.75" customHeight="1">
      <c r="B451" s="219" t="str">
        <f t="shared" ref="B451:B455" si="761">B450</f>
        <v/>
      </c>
      <c r="C451" s="222"/>
      <c r="D451" s="225"/>
      <c r="E451" s="225"/>
      <c r="F451" s="132"/>
      <c r="G451" s="45" t="str" cm="1">
        <f t="array" ref="G451">IFERROR(INDEX(對照用!$B$1:$D$103,SMALL(IF(對照用!$B$1:$B$103=E450,ROW(對照用!$B$1:$B$103),"X"),MOD(ROW(),6)+1),3),"")</f>
        <v/>
      </c>
      <c r="H451" s="11"/>
      <c r="I451" s="230"/>
      <c r="J451" s="225"/>
      <c r="K451" s="233"/>
      <c r="L451" s="163"/>
      <c r="M451" s="146"/>
      <c r="N451" s="146" t="str">
        <f t="shared" ref="N451" si="762">IF(L450="","",IF(L450="X","X",IF($E$2&lt;L450,"X
未達首次列計年度
Not reaching the initial calculation year",IF($E$2&gt;M450,"X
已過審核範圍 
Out of the audit scope","V"))))</f>
        <v/>
      </c>
      <c r="O451" s="149"/>
      <c r="P451" s="112"/>
      <c r="Q451" s="216"/>
    </row>
    <row r="452" spans="2:17" ht="24.75" customHeight="1">
      <c r="B452" s="219" t="str">
        <f t="shared" si="761"/>
        <v/>
      </c>
      <c r="C452" s="222"/>
      <c r="D452" s="225"/>
      <c r="E452" s="225"/>
      <c r="F452" s="132"/>
      <c r="G452" s="45" t="str" cm="1">
        <f t="array" ref="G452">IFERROR(INDEX(對照用!$B$1:$D$103,SMALL(IF(對照用!$B$1:$B$103=E450,ROW(對照用!$B$1:$B$103),"X"),MOD(ROW(),6)+1),3),"")</f>
        <v/>
      </c>
      <c r="H452" s="11"/>
      <c r="I452" s="230"/>
      <c r="J452" s="225"/>
      <c r="K452" s="233"/>
      <c r="L452" s="163"/>
      <c r="M452" s="146"/>
      <c r="N452" s="146" t="str">
        <f t="shared" ref="N452" si="763">IF(L450="","",IF(L450="X","X",IF($E$2&lt;L450,"X
未達首次列計年度
Not reaching the initial calculation year",IF($E$2&gt;M450,"X
已過審核範圍 
Out of the audit scope","V"))))</f>
        <v/>
      </c>
      <c r="O452" s="149"/>
      <c r="P452" s="112"/>
      <c r="Q452" s="216"/>
    </row>
    <row r="453" spans="2:17" ht="24.75" customHeight="1">
      <c r="B453" s="219" t="str">
        <f t="shared" si="761"/>
        <v/>
      </c>
      <c r="C453" s="222"/>
      <c r="D453" s="225"/>
      <c r="E453" s="225"/>
      <c r="F453" s="132"/>
      <c r="G453" s="45" t="str" cm="1">
        <f t="array" ref="G453">IFERROR(INDEX(對照用!$B$1:$D$103,SMALL(IF(對照用!$B$1:$B$103=E450,ROW(對照用!$B$1:$B$103),"X"),MOD(ROW(),6)+1),3),"")</f>
        <v/>
      </c>
      <c r="H453" s="11"/>
      <c r="I453" s="230"/>
      <c r="J453" s="225"/>
      <c r="K453" s="233"/>
      <c r="L453" s="163"/>
      <c r="M453" s="146"/>
      <c r="N453" s="146" t="str">
        <f t="shared" ref="N453" si="764">IF(L450="","",IF(L450="X","X",IF($E$2&lt;L450,"X
未達首次列計年度
Not reaching the initial calculation year",IF($E$2&gt;M450,"X
已過審核範圍 
Out of the audit scope","V"))))</f>
        <v/>
      </c>
      <c r="O453" s="149"/>
      <c r="P453" s="112"/>
      <c r="Q453" s="216"/>
    </row>
    <row r="454" spans="2:17" ht="24.75" customHeight="1">
      <c r="B454" s="219" t="str">
        <f t="shared" si="761"/>
        <v/>
      </c>
      <c r="C454" s="222"/>
      <c r="D454" s="225"/>
      <c r="E454" s="225"/>
      <c r="F454" s="132"/>
      <c r="G454" s="45" t="str" cm="1">
        <f t="array" ref="G454">IFERROR(INDEX(對照用!$B$1:$D$103,SMALL(IF(對照用!$B$1:$B$103=E450,ROW(對照用!$B$1:$B$103),"X"),MOD(ROW(),6)+1),3),"")</f>
        <v/>
      </c>
      <c r="H454" s="11"/>
      <c r="I454" s="230"/>
      <c r="J454" s="225"/>
      <c r="K454" s="233"/>
      <c r="L454" s="163"/>
      <c r="M454" s="146"/>
      <c r="N454" s="146" t="str">
        <f t="shared" ref="N454" si="765">IF(L450="","",IF(L450="X","X",IF($E$2&lt;L450,"X
未達首次列計年度
Not reaching the initial calculation year",IF($E$2&gt;M450,"X
已過審核範圍 
Out of the audit scope","V"))))</f>
        <v/>
      </c>
      <c r="O454" s="149"/>
      <c r="P454" s="112"/>
      <c r="Q454" s="216"/>
    </row>
    <row r="455" spans="2:17" ht="24.75" customHeight="1" thickBot="1">
      <c r="B455" s="220" t="str">
        <f t="shared" si="761"/>
        <v/>
      </c>
      <c r="C455" s="223"/>
      <c r="D455" s="226"/>
      <c r="E455" s="226"/>
      <c r="F455" s="228"/>
      <c r="G455" s="46" t="str" cm="1">
        <f t="array" ref="G455">IFERROR(INDEX(對照用!$B$1:$D$103,SMALL(IF(對照用!$B$1:$B$103=E450,ROW(對照用!$B$1:$B$103),"X"),MOD(ROW(),6)+1),3),"")</f>
        <v/>
      </c>
      <c r="H455" s="12"/>
      <c r="I455" s="231"/>
      <c r="J455" s="226"/>
      <c r="K455" s="234"/>
      <c r="L455" s="236"/>
      <c r="M455" s="210"/>
      <c r="N455" s="210" t="str">
        <f t="shared" ref="N455" si="766">IF(L450="","",IF(L450="X","X",IF($E$2&lt;L450,"X
未達首次列計年度
Not reaching the initial calculation year",IF($E$2&gt;M450,"X
已過審核範圍 
Out of the audit scope","V"))))</f>
        <v/>
      </c>
      <c r="O455" s="212"/>
      <c r="P455" s="214"/>
      <c r="Q455" s="217"/>
    </row>
    <row r="456" spans="2:17" ht="24.75" customHeight="1">
      <c r="B456" s="218" t="str">
        <f t="shared" ref="B456" si="767">IF(E456&lt;&gt;"",B450+1,"")</f>
        <v/>
      </c>
      <c r="C456" s="221" t="str">
        <f t="shared" ref="C456" si="768">IF(D456&lt;&gt;"",IF(D456&lt;$E$2,"舊","當"),"")</f>
        <v/>
      </c>
      <c r="D456" s="224"/>
      <c r="E456" s="224"/>
      <c r="F456" s="227" t="str">
        <f>_xlfn.IFNA(VLOOKUP(E456,對照用!$B:$C,2,0)," ")</f>
        <v xml:space="preserve"> </v>
      </c>
      <c r="G456" s="44" t="str" cm="1">
        <f t="array" ref="G456">IFERROR(INDEX(對照用!$B$1:$D$103,SMALL(IF(對照用!$B$1:$B$103=E456,ROW(對照用!$B$1:$B$103),"X"),MOD(ROW(),6)+1),3),"")</f>
        <v/>
      </c>
      <c r="H456" s="10"/>
      <c r="I456" s="229"/>
      <c r="J456" s="224"/>
      <c r="K456" s="232"/>
      <c r="L456" s="235"/>
      <c r="M456" s="209" t="str">
        <f t="shared" ref="M456" si="769">IF(L456="X","X",IF(L456&lt;&gt;0,L456+9,""))</f>
        <v/>
      </c>
      <c r="N456" s="209" t="str">
        <f t="shared" ref="N456" si="770">IF(L456="","",IF(L456="X","X",IF($E$2&lt;L456,"X
未達首次列計年度
Not reaching the initial calculation year",IF($E$2&gt;M456,"X
已過審核範圍 
Out of the audit scope","V"))))</f>
        <v/>
      </c>
      <c r="O456" s="211"/>
      <c r="P456" s="213" t="str">
        <f t="shared" ref="P456" si="771">IF(N456="X
未達首次列計年度
Not reaching the initial calculation year",0,IF(N456="X
已過審核範圍 
Out of the audit scope",0,IF(N456="X",0,IF(N456="","",IF(O456&lt;&gt;"",O456,I456)))))</f>
        <v/>
      </c>
      <c r="Q456" s="215"/>
    </row>
    <row r="457" spans="2:17" ht="24.75" customHeight="1">
      <c r="B457" s="219" t="str">
        <f t="shared" ref="B457:B461" si="772">B456</f>
        <v/>
      </c>
      <c r="C457" s="222"/>
      <c r="D457" s="225"/>
      <c r="E457" s="225"/>
      <c r="F457" s="132"/>
      <c r="G457" s="45" t="str" cm="1">
        <f t="array" ref="G457">IFERROR(INDEX(對照用!$B$1:$D$103,SMALL(IF(對照用!$B$1:$B$103=E456,ROW(對照用!$B$1:$B$103),"X"),MOD(ROW(),6)+1),3),"")</f>
        <v/>
      </c>
      <c r="H457" s="11"/>
      <c r="I457" s="230"/>
      <c r="J457" s="225"/>
      <c r="K457" s="233"/>
      <c r="L457" s="163"/>
      <c r="M457" s="146"/>
      <c r="N457" s="146" t="str">
        <f t="shared" ref="N457" si="773">IF(L456="","",IF(L456="X","X",IF($E$2&lt;L456,"X
未達首次列計年度
Not reaching the initial calculation year",IF($E$2&gt;M456,"X
已過審核範圍 
Out of the audit scope","V"))))</f>
        <v/>
      </c>
      <c r="O457" s="149"/>
      <c r="P457" s="112"/>
      <c r="Q457" s="216"/>
    </row>
    <row r="458" spans="2:17" ht="24.75" customHeight="1">
      <c r="B458" s="219" t="str">
        <f t="shared" si="772"/>
        <v/>
      </c>
      <c r="C458" s="222"/>
      <c r="D458" s="225"/>
      <c r="E458" s="225"/>
      <c r="F458" s="132"/>
      <c r="G458" s="45" t="str" cm="1">
        <f t="array" ref="G458">IFERROR(INDEX(對照用!$B$1:$D$103,SMALL(IF(對照用!$B$1:$B$103=E456,ROW(對照用!$B$1:$B$103),"X"),MOD(ROW(),6)+1),3),"")</f>
        <v/>
      </c>
      <c r="H458" s="11"/>
      <c r="I458" s="230"/>
      <c r="J458" s="225"/>
      <c r="K458" s="233"/>
      <c r="L458" s="163"/>
      <c r="M458" s="146"/>
      <c r="N458" s="146" t="str">
        <f t="shared" ref="N458" si="774">IF(L456="","",IF(L456="X","X",IF($E$2&lt;L456,"X
未達首次列計年度
Not reaching the initial calculation year",IF($E$2&gt;M456,"X
已過審核範圍 
Out of the audit scope","V"))))</f>
        <v/>
      </c>
      <c r="O458" s="149"/>
      <c r="P458" s="112"/>
      <c r="Q458" s="216"/>
    </row>
    <row r="459" spans="2:17" ht="24.75" customHeight="1">
      <c r="B459" s="219" t="str">
        <f t="shared" si="772"/>
        <v/>
      </c>
      <c r="C459" s="222"/>
      <c r="D459" s="225"/>
      <c r="E459" s="225"/>
      <c r="F459" s="132"/>
      <c r="G459" s="45" t="str" cm="1">
        <f t="array" ref="G459">IFERROR(INDEX(對照用!$B$1:$D$103,SMALL(IF(對照用!$B$1:$B$103=E456,ROW(對照用!$B$1:$B$103),"X"),MOD(ROW(),6)+1),3),"")</f>
        <v/>
      </c>
      <c r="H459" s="11"/>
      <c r="I459" s="230"/>
      <c r="J459" s="225"/>
      <c r="K459" s="233"/>
      <c r="L459" s="163"/>
      <c r="M459" s="146"/>
      <c r="N459" s="146" t="str">
        <f t="shared" ref="N459" si="775">IF(L456="","",IF(L456="X","X",IF($E$2&lt;L456,"X
未達首次列計年度
Not reaching the initial calculation year",IF($E$2&gt;M456,"X
已過審核範圍 
Out of the audit scope","V"))))</f>
        <v/>
      </c>
      <c r="O459" s="149"/>
      <c r="P459" s="112"/>
      <c r="Q459" s="216"/>
    </row>
    <row r="460" spans="2:17" ht="24.75" customHeight="1">
      <c r="B460" s="219" t="str">
        <f t="shared" si="772"/>
        <v/>
      </c>
      <c r="C460" s="222"/>
      <c r="D460" s="225"/>
      <c r="E460" s="225"/>
      <c r="F460" s="132"/>
      <c r="G460" s="45" t="str" cm="1">
        <f t="array" ref="G460">IFERROR(INDEX(對照用!$B$1:$D$103,SMALL(IF(對照用!$B$1:$B$103=E456,ROW(對照用!$B$1:$B$103),"X"),MOD(ROW(),6)+1),3),"")</f>
        <v/>
      </c>
      <c r="H460" s="11"/>
      <c r="I460" s="230"/>
      <c r="J460" s="225"/>
      <c r="K460" s="233"/>
      <c r="L460" s="163"/>
      <c r="M460" s="146"/>
      <c r="N460" s="146" t="str">
        <f t="shared" ref="N460" si="776">IF(L456="","",IF(L456="X","X",IF($E$2&lt;L456,"X
未達首次列計年度
Not reaching the initial calculation year",IF($E$2&gt;M456,"X
已過審核範圍 
Out of the audit scope","V"))))</f>
        <v/>
      </c>
      <c r="O460" s="149"/>
      <c r="P460" s="112"/>
      <c r="Q460" s="216"/>
    </row>
    <row r="461" spans="2:17" ht="24.75" customHeight="1" thickBot="1">
      <c r="B461" s="220" t="str">
        <f t="shared" si="772"/>
        <v/>
      </c>
      <c r="C461" s="223"/>
      <c r="D461" s="226"/>
      <c r="E461" s="226"/>
      <c r="F461" s="228"/>
      <c r="G461" s="46" t="str" cm="1">
        <f t="array" ref="G461">IFERROR(INDEX(對照用!$B$1:$D$103,SMALL(IF(對照用!$B$1:$B$103=E456,ROW(對照用!$B$1:$B$103),"X"),MOD(ROW(),6)+1),3),"")</f>
        <v/>
      </c>
      <c r="H461" s="12"/>
      <c r="I461" s="231"/>
      <c r="J461" s="226"/>
      <c r="K461" s="234"/>
      <c r="L461" s="236"/>
      <c r="M461" s="210"/>
      <c r="N461" s="210" t="str">
        <f t="shared" ref="N461" si="777">IF(L456="","",IF(L456="X","X",IF($E$2&lt;L456,"X
未達首次列計年度
Not reaching the initial calculation year",IF($E$2&gt;M456,"X
已過審核範圍 
Out of the audit scope","V"))))</f>
        <v/>
      </c>
      <c r="O461" s="212"/>
      <c r="P461" s="214"/>
      <c r="Q461" s="217"/>
    </row>
    <row r="462" spans="2:17" ht="24.75" customHeight="1">
      <c r="B462" s="218" t="str">
        <f t="shared" ref="B462" si="778">IF(E462&lt;&gt;"",B456+1,"")</f>
        <v/>
      </c>
      <c r="C462" s="221" t="str">
        <f t="shared" ref="C462" si="779">IF(D462&lt;&gt;"",IF(D462&lt;$E$2,"舊","當"),"")</f>
        <v/>
      </c>
      <c r="D462" s="224"/>
      <c r="E462" s="224"/>
      <c r="F462" s="227" t="str">
        <f>_xlfn.IFNA(VLOOKUP(E462,對照用!$B:$C,2,0)," ")</f>
        <v xml:space="preserve"> </v>
      </c>
      <c r="G462" s="44" t="str" cm="1">
        <f t="array" ref="G462">IFERROR(INDEX(對照用!$B$1:$D$103,SMALL(IF(對照用!$B$1:$B$103=E462,ROW(對照用!$B$1:$B$103),"X"),MOD(ROW(),6)+1),3),"")</f>
        <v/>
      </c>
      <c r="H462" s="10"/>
      <c r="I462" s="229"/>
      <c r="J462" s="224"/>
      <c r="K462" s="232"/>
      <c r="L462" s="235"/>
      <c r="M462" s="209" t="str">
        <f t="shared" ref="M462" si="780">IF(L462="X","X",IF(L462&lt;&gt;0,L462+9,""))</f>
        <v/>
      </c>
      <c r="N462" s="209" t="str">
        <f t="shared" ref="N462" si="781">IF(L462="","",IF(L462="X","X",IF($E$2&lt;L462,"X
未達首次列計年度
Not reaching the initial calculation year",IF($E$2&gt;M462,"X
已過審核範圍 
Out of the audit scope","V"))))</f>
        <v/>
      </c>
      <c r="O462" s="211"/>
      <c r="P462" s="213" t="str">
        <f t="shared" ref="P462" si="782">IF(N462="X
未達首次列計年度
Not reaching the initial calculation year",0,IF(N462="X
已過審核範圍 
Out of the audit scope",0,IF(N462="X",0,IF(N462="","",IF(O462&lt;&gt;"",O462,I462)))))</f>
        <v/>
      </c>
      <c r="Q462" s="215"/>
    </row>
    <row r="463" spans="2:17" ht="24.75" customHeight="1">
      <c r="B463" s="219" t="str">
        <f t="shared" ref="B463:B467" si="783">B462</f>
        <v/>
      </c>
      <c r="C463" s="222"/>
      <c r="D463" s="225"/>
      <c r="E463" s="225"/>
      <c r="F463" s="132"/>
      <c r="G463" s="45" t="str" cm="1">
        <f t="array" ref="G463">IFERROR(INDEX(對照用!$B$1:$D$103,SMALL(IF(對照用!$B$1:$B$103=E462,ROW(對照用!$B$1:$B$103),"X"),MOD(ROW(),6)+1),3),"")</f>
        <v/>
      </c>
      <c r="H463" s="11"/>
      <c r="I463" s="230"/>
      <c r="J463" s="225"/>
      <c r="K463" s="233"/>
      <c r="L463" s="163"/>
      <c r="M463" s="146"/>
      <c r="N463" s="146" t="str">
        <f t="shared" ref="N463" si="784">IF(L462="","",IF(L462="X","X",IF($E$2&lt;L462,"X
未達首次列計年度
Not reaching the initial calculation year",IF($E$2&gt;M462,"X
已過審核範圍 
Out of the audit scope","V"))))</f>
        <v/>
      </c>
      <c r="O463" s="149"/>
      <c r="P463" s="112"/>
      <c r="Q463" s="216"/>
    </row>
    <row r="464" spans="2:17" ht="24.75" customHeight="1">
      <c r="B464" s="219" t="str">
        <f t="shared" si="783"/>
        <v/>
      </c>
      <c r="C464" s="222"/>
      <c r="D464" s="225"/>
      <c r="E464" s="225"/>
      <c r="F464" s="132"/>
      <c r="G464" s="45" t="str" cm="1">
        <f t="array" ref="G464">IFERROR(INDEX(對照用!$B$1:$D$103,SMALL(IF(對照用!$B$1:$B$103=E462,ROW(對照用!$B$1:$B$103),"X"),MOD(ROW(),6)+1),3),"")</f>
        <v/>
      </c>
      <c r="H464" s="11"/>
      <c r="I464" s="230"/>
      <c r="J464" s="225"/>
      <c r="K464" s="233"/>
      <c r="L464" s="163"/>
      <c r="M464" s="146"/>
      <c r="N464" s="146" t="str">
        <f t="shared" ref="N464" si="785">IF(L462="","",IF(L462="X","X",IF($E$2&lt;L462,"X
未達首次列計年度
Not reaching the initial calculation year",IF($E$2&gt;M462,"X
已過審核範圍 
Out of the audit scope","V"))))</f>
        <v/>
      </c>
      <c r="O464" s="149"/>
      <c r="P464" s="112"/>
      <c r="Q464" s="216"/>
    </row>
    <row r="465" spans="2:17" ht="24.75" customHeight="1">
      <c r="B465" s="219" t="str">
        <f t="shared" si="783"/>
        <v/>
      </c>
      <c r="C465" s="222"/>
      <c r="D465" s="225"/>
      <c r="E465" s="225"/>
      <c r="F465" s="132"/>
      <c r="G465" s="45" t="str" cm="1">
        <f t="array" ref="G465">IFERROR(INDEX(對照用!$B$1:$D$103,SMALL(IF(對照用!$B$1:$B$103=E462,ROW(對照用!$B$1:$B$103),"X"),MOD(ROW(),6)+1),3),"")</f>
        <v/>
      </c>
      <c r="H465" s="11"/>
      <c r="I465" s="230"/>
      <c r="J465" s="225"/>
      <c r="K465" s="233"/>
      <c r="L465" s="163"/>
      <c r="M465" s="146"/>
      <c r="N465" s="146" t="str">
        <f t="shared" ref="N465" si="786">IF(L462="","",IF(L462="X","X",IF($E$2&lt;L462,"X
未達首次列計年度
Not reaching the initial calculation year",IF($E$2&gt;M462,"X
已過審核範圍 
Out of the audit scope","V"))))</f>
        <v/>
      </c>
      <c r="O465" s="149"/>
      <c r="P465" s="112"/>
      <c r="Q465" s="216"/>
    </row>
    <row r="466" spans="2:17" ht="24.75" customHeight="1">
      <c r="B466" s="219" t="str">
        <f t="shared" si="783"/>
        <v/>
      </c>
      <c r="C466" s="222"/>
      <c r="D466" s="225"/>
      <c r="E466" s="225"/>
      <c r="F466" s="132"/>
      <c r="G466" s="45" t="str" cm="1">
        <f t="array" ref="G466">IFERROR(INDEX(對照用!$B$1:$D$103,SMALL(IF(對照用!$B$1:$B$103=E462,ROW(對照用!$B$1:$B$103),"X"),MOD(ROW(),6)+1),3),"")</f>
        <v/>
      </c>
      <c r="H466" s="11"/>
      <c r="I466" s="230"/>
      <c r="J466" s="225"/>
      <c r="K466" s="233"/>
      <c r="L466" s="163"/>
      <c r="M466" s="146"/>
      <c r="N466" s="146" t="str">
        <f t="shared" ref="N466" si="787">IF(L462="","",IF(L462="X","X",IF($E$2&lt;L462,"X
未達首次列計年度
Not reaching the initial calculation year",IF($E$2&gt;M462,"X
已過審核範圍 
Out of the audit scope","V"))))</f>
        <v/>
      </c>
      <c r="O466" s="149"/>
      <c r="P466" s="112"/>
      <c r="Q466" s="216"/>
    </row>
    <row r="467" spans="2:17" ht="24.75" customHeight="1" thickBot="1">
      <c r="B467" s="220" t="str">
        <f t="shared" si="783"/>
        <v/>
      </c>
      <c r="C467" s="223"/>
      <c r="D467" s="226"/>
      <c r="E467" s="226"/>
      <c r="F467" s="228"/>
      <c r="G467" s="46" t="str" cm="1">
        <f t="array" ref="G467">IFERROR(INDEX(對照用!$B$1:$D$103,SMALL(IF(對照用!$B$1:$B$103=E462,ROW(對照用!$B$1:$B$103),"X"),MOD(ROW(),6)+1),3),"")</f>
        <v/>
      </c>
      <c r="H467" s="12"/>
      <c r="I467" s="231"/>
      <c r="J467" s="226"/>
      <c r="K467" s="234"/>
      <c r="L467" s="236"/>
      <c r="M467" s="210"/>
      <c r="N467" s="210" t="str">
        <f t="shared" ref="N467" si="788">IF(L462="","",IF(L462="X","X",IF($E$2&lt;L462,"X
未達首次列計年度
Not reaching the initial calculation year",IF($E$2&gt;M462,"X
已過審核範圍 
Out of the audit scope","V"))))</f>
        <v/>
      </c>
      <c r="O467" s="212"/>
      <c r="P467" s="214"/>
      <c r="Q467" s="217"/>
    </row>
    <row r="468" spans="2:17" ht="24.75" customHeight="1">
      <c r="B468" s="218" t="str">
        <f t="shared" ref="B468" si="789">IF(E468&lt;&gt;"",B462+1,"")</f>
        <v/>
      </c>
      <c r="C468" s="221" t="str">
        <f t="shared" ref="C468" si="790">IF(D468&lt;&gt;"",IF(D468&lt;$E$2,"舊","當"),"")</f>
        <v/>
      </c>
      <c r="D468" s="224"/>
      <c r="E468" s="224"/>
      <c r="F468" s="227" t="str">
        <f>_xlfn.IFNA(VLOOKUP(E468,對照用!$B:$C,2,0)," ")</f>
        <v xml:space="preserve"> </v>
      </c>
      <c r="G468" s="44" t="str" cm="1">
        <f t="array" ref="G468">IFERROR(INDEX(對照用!$B$1:$D$103,SMALL(IF(對照用!$B$1:$B$103=E468,ROW(對照用!$B$1:$B$103),"X"),MOD(ROW(),6)+1),3),"")</f>
        <v/>
      </c>
      <c r="H468" s="10"/>
      <c r="I468" s="229"/>
      <c r="J468" s="224"/>
      <c r="K468" s="232"/>
      <c r="L468" s="235"/>
      <c r="M468" s="209" t="str">
        <f t="shared" ref="M468" si="791">IF(L468="X","X",IF(L468&lt;&gt;0,L468+9,""))</f>
        <v/>
      </c>
      <c r="N468" s="209" t="str">
        <f t="shared" ref="N468" si="792">IF(L468="","",IF(L468="X","X",IF($E$2&lt;L468,"X
未達首次列計年度
Not reaching the initial calculation year",IF($E$2&gt;M468,"X
已過審核範圍 
Out of the audit scope","V"))))</f>
        <v/>
      </c>
      <c r="O468" s="211"/>
      <c r="P468" s="213" t="str">
        <f t="shared" ref="P468" si="793">IF(N468="X
未達首次列計年度
Not reaching the initial calculation year",0,IF(N468="X
已過審核範圍 
Out of the audit scope",0,IF(N468="X",0,IF(N468="","",IF(O468&lt;&gt;"",O468,I468)))))</f>
        <v/>
      </c>
      <c r="Q468" s="215"/>
    </row>
    <row r="469" spans="2:17" ht="24.75" customHeight="1">
      <c r="B469" s="219" t="str">
        <f t="shared" ref="B469:B473" si="794">B468</f>
        <v/>
      </c>
      <c r="C469" s="222"/>
      <c r="D469" s="225"/>
      <c r="E469" s="225"/>
      <c r="F469" s="132"/>
      <c r="G469" s="45" t="str" cm="1">
        <f t="array" ref="G469">IFERROR(INDEX(對照用!$B$1:$D$103,SMALL(IF(對照用!$B$1:$B$103=E468,ROW(對照用!$B$1:$B$103),"X"),MOD(ROW(),6)+1),3),"")</f>
        <v/>
      </c>
      <c r="H469" s="11"/>
      <c r="I469" s="230"/>
      <c r="J469" s="225"/>
      <c r="K469" s="233"/>
      <c r="L469" s="163"/>
      <c r="M469" s="146"/>
      <c r="N469" s="146" t="str">
        <f t="shared" ref="N469" si="795">IF(L468="","",IF(L468="X","X",IF($E$2&lt;L468,"X
未達首次列計年度
Not reaching the initial calculation year",IF($E$2&gt;M468,"X
已過審核範圍 
Out of the audit scope","V"))))</f>
        <v/>
      </c>
      <c r="O469" s="149"/>
      <c r="P469" s="112"/>
      <c r="Q469" s="216"/>
    </row>
    <row r="470" spans="2:17" ht="24.75" customHeight="1">
      <c r="B470" s="219" t="str">
        <f t="shared" si="794"/>
        <v/>
      </c>
      <c r="C470" s="222"/>
      <c r="D470" s="225"/>
      <c r="E470" s="225"/>
      <c r="F470" s="132"/>
      <c r="G470" s="45" t="str" cm="1">
        <f t="array" ref="G470">IFERROR(INDEX(對照用!$B$1:$D$103,SMALL(IF(對照用!$B$1:$B$103=E468,ROW(對照用!$B$1:$B$103),"X"),MOD(ROW(),6)+1),3),"")</f>
        <v/>
      </c>
      <c r="H470" s="11"/>
      <c r="I470" s="230"/>
      <c r="J470" s="225"/>
      <c r="K470" s="233"/>
      <c r="L470" s="163"/>
      <c r="M470" s="146"/>
      <c r="N470" s="146" t="str">
        <f t="shared" ref="N470" si="796">IF(L468="","",IF(L468="X","X",IF($E$2&lt;L468,"X
未達首次列計年度
Not reaching the initial calculation year",IF($E$2&gt;M468,"X
已過審核範圍 
Out of the audit scope","V"))))</f>
        <v/>
      </c>
      <c r="O470" s="149"/>
      <c r="P470" s="112"/>
      <c r="Q470" s="216"/>
    </row>
    <row r="471" spans="2:17" ht="24.75" customHeight="1">
      <c r="B471" s="219" t="str">
        <f t="shared" si="794"/>
        <v/>
      </c>
      <c r="C471" s="222"/>
      <c r="D471" s="225"/>
      <c r="E471" s="225"/>
      <c r="F471" s="132"/>
      <c r="G471" s="45" t="str" cm="1">
        <f t="array" ref="G471">IFERROR(INDEX(對照用!$B$1:$D$103,SMALL(IF(對照用!$B$1:$B$103=E468,ROW(對照用!$B$1:$B$103),"X"),MOD(ROW(),6)+1),3),"")</f>
        <v/>
      </c>
      <c r="H471" s="11"/>
      <c r="I471" s="230"/>
      <c r="J471" s="225"/>
      <c r="K471" s="233"/>
      <c r="L471" s="163"/>
      <c r="M471" s="146"/>
      <c r="N471" s="146" t="str">
        <f t="shared" ref="N471" si="797">IF(L468="","",IF(L468="X","X",IF($E$2&lt;L468,"X
未達首次列計年度
Not reaching the initial calculation year",IF($E$2&gt;M468,"X
已過審核範圍 
Out of the audit scope","V"))))</f>
        <v/>
      </c>
      <c r="O471" s="149"/>
      <c r="P471" s="112"/>
      <c r="Q471" s="216"/>
    </row>
    <row r="472" spans="2:17" ht="24.75" customHeight="1">
      <c r="B472" s="219" t="str">
        <f t="shared" si="794"/>
        <v/>
      </c>
      <c r="C472" s="222"/>
      <c r="D472" s="225"/>
      <c r="E472" s="225"/>
      <c r="F472" s="132"/>
      <c r="G472" s="45" t="str" cm="1">
        <f t="array" ref="G472">IFERROR(INDEX(對照用!$B$1:$D$103,SMALL(IF(對照用!$B$1:$B$103=E468,ROW(對照用!$B$1:$B$103),"X"),MOD(ROW(),6)+1),3),"")</f>
        <v/>
      </c>
      <c r="H472" s="11"/>
      <c r="I472" s="230"/>
      <c r="J472" s="225"/>
      <c r="K472" s="233"/>
      <c r="L472" s="163"/>
      <c r="M472" s="146"/>
      <c r="N472" s="146" t="str">
        <f t="shared" ref="N472" si="798">IF(L468="","",IF(L468="X","X",IF($E$2&lt;L468,"X
未達首次列計年度
Not reaching the initial calculation year",IF($E$2&gt;M468,"X
已過審核範圍 
Out of the audit scope","V"))))</f>
        <v/>
      </c>
      <c r="O472" s="149"/>
      <c r="P472" s="112"/>
      <c r="Q472" s="216"/>
    </row>
    <row r="473" spans="2:17" ht="24.75" customHeight="1" thickBot="1">
      <c r="B473" s="220" t="str">
        <f t="shared" si="794"/>
        <v/>
      </c>
      <c r="C473" s="223"/>
      <c r="D473" s="226"/>
      <c r="E473" s="226"/>
      <c r="F473" s="228"/>
      <c r="G473" s="46" t="str" cm="1">
        <f t="array" ref="G473">IFERROR(INDEX(對照用!$B$1:$D$103,SMALL(IF(對照用!$B$1:$B$103=E468,ROW(對照用!$B$1:$B$103),"X"),MOD(ROW(),6)+1),3),"")</f>
        <v/>
      </c>
      <c r="H473" s="12"/>
      <c r="I473" s="231"/>
      <c r="J473" s="226"/>
      <c r="K473" s="234"/>
      <c r="L473" s="236"/>
      <c r="M473" s="210"/>
      <c r="N473" s="210" t="str">
        <f t="shared" ref="N473" si="799">IF(L468="","",IF(L468="X","X",IF($E$2&lt;L468,"X
未達首次列計年度
Not reaching the initial calculation year",IF($E$2&gt;M468,"X
已過審核範圍 
Out of the audit scope","V"))))</f>
        <v/>
      </c>
      <c r="O473" s="212"/>
      <c r="P473" s="214"/>
      <c r="Q473" s="217"/>
    </row>
    <row r="474" spans="2:17" ht="24.75" customHeight="1">
      <c r="B474" s="218" t="str">
        <f t="shared" ref="B474" si="800">IF(E474&lt;&gt;"",B468+1,"")</f>
        <v/>
      </c>
      <c r="C474" s="221" t="str">
        <f t="shared" ref="C474" si="801">IF(D474&lt;&gt;"",IF(D474&lt;$E$2,"舊","當"),"")</f>
        <v/>
      </c>
      <c r="D474" s="224"/>
      <c r="E474" s="224"/>
      <c r="F474" s="227" t="str">
        <f>_xlfn.IFNA(VLOOKUP(E474,對照用!$B:$C,2,0)," ")</f>
        <v xml:space="preserve"> </v>
      </c>
      <c r="G474" s="44" t="str" cm="1">
        <f t="array" ref="G474">IFERROR(INDEX(對照用!$B$1:$D$103,SMALL(IF(對照用!$B$1:$B$103=E474,ROW(對照用!$B$1:$B$103),"X"),MOD(ROW(),6)+1),3),"")</f>
        <v/>
      </c>
      <c r="H474" s="10"/>
      <c r="I474" s="229"/>
      <c r="J474" s="224"/>
      <c r="K474" s="232"/>
      <c r="L474" s="235"/>
      <c r="M474" s="209" t="str">
        <f t="shared" ref="M474" si="802">IF(L474="X","X",IF(L474&lt;&gt;0,L474+9,""))</f>
        <v/>
      </c>
      <c r="N474" s="209" t="str">
        <f t="shared" ref="N474" si="803">IF(L474="","",IF(L474="X","X",IF($E$2&lt;L474,"X
未達首次列計年度
Not reaching the initial calculation year",IF($E$2&gt;M474,"X
已過審核範圍 
Out of the audit scope","V"))))</f>
        <v/>
      </c>
      <c r="O474" s="211"/>
      <c r="P474" s="213" t="str">
        <f t="shared" ref="P474" si="804">IF(N474="X
未達首次列計年度
Not reaching the initial calculation year",0,IF(N474="X
已過審核範圍 
Out of the audit scope",0,IF(N474="X",0,IF(N474="","",IF(O474&lt;&gt;"",O474,I474)))))</f>
        <v/>
      </c>
      <c r="Q474" s="215"/>
    </row>
    <row r="475" spans="2:17" ht="24.75" customHeight="1">
      <c r="B475" s="219" t="str">
        <f t="shared" ref="B475:B479" si="805">B474</f>
        <v/>
      </c>
      <c r="C475" s="222"/>
      <c r="D475" s="225"/>
      <c r="E475" s="225"/>
      <c r="F475" s="132"/>
      <c r="G475" s="45" t="str" cm="1">
        <f t="array" ref="G475">IFERROR(INDEX(對照用!$B$1:$D$103,SMALL(IF(對照用!$B$1:$B$103=E474,ROW(對照用!$B$1:$B$103),"X"),MOD(ROW(),6)+1),3),"")</f>
        <v/>
      </c>
      <c r="H475" s="11"/>
      <c r="I475" s="230"/>
      <c r="J475" s="225"/>
      <c r="K475" s="233"/>
      <c r="L475" s="163"/>
      <c r="M475" s="146"/>
      <c r="N475" s="146" t="str">
        <f t="shared" ref="N475" si="806">IF(L474="","",IF(L474="X","X",IF($E$2&lt;L474,"X
未達首次列計年度
Not reaching the initial calculation year",IF($E$2&gt;M474,"X
已過審核範圍 
Out of the audit scope","V"))))</f>
        <v/>
      </c>
      <c r="O475" s="149"/>
      <c r="P475" s="112"/>
      <c r="Q475" s="216"/>
    </row>
    <row r="476" spans="2:17" ht="24.75" customHeight="1">
      <c r="B476" s="219" t="str">
        <f t="shared" si="805"/>
        <v/>
      </c>
      <c r="C476" s="222"/>
      <c r="D476" s="225"/>
      <c r="E476" s="225"/>
      <c r="F476" s="132"/>
      <c r="G476" s="45" t="str" cm="1">
        <f t="array" ref="G476">IFERROR(INDEX(對照用!$B$1:$D$103,SMALL(IF(對照用!$B$1:$B$103=E474,ROW(對照用!$B$1:$B$103),"X"),MOD(ROW(),6)+1),3),"")</f>
        <v/>
      </c>
      <c r="H476" s="11"/>
      <c r="I476" s="230"/>
      <c r="J476" s="225"/>
      <c r="K476" s="233"/>
      <c r="L476" s="163"/>
      <c r="M476" s="146"/>
      <c r="N476" s="146" t="str">
        <f t="shared" ref="N476" si="807">IF(L474="","",IF(L474="X","X",IF($E$2&lt;L474,"X
未達首次列計年度
Not reaching the initial calculation year",IF($E$2&gt;M474,"X
已過審核範圍 
Out of the audit scope","V"))))</f>
        <v/>
      </c>
      <c r="O476" s="149"/>
      <c r="P476" s="112"/>
      <c r="Q476" s="216"/>
    </row>
    <row r="477" spans="2:17" ht="24.75" customHeight="1">
      <c r="B477" s="219" t="str">
        <f t="shared" si="805"/>
        <v/>
      </c>
      <c r="C477" s="222"/>
      <c r="D477" s="225"/>
      <c r="E477" s="225"/>
      <c r="F477" s="132"/>
      <c r="G477" s="45" t="str" cm="1">
        <f t="array" ref="G477">IFERROR(INDEX(對照用!$B$1:$D$103,SMALL(IF(對照用!$B$1:$B$103=E474,ROW(對照用!$B$1:$B$103),"X"),MOD(ROW(),6)+1),3),"")</f>
        <v/>
      </c>
      <c r="H477" s="11"/>
      <c r="I477" s="230"/>
      <c r="J477" s="225"/>
      <c r="K477" s="233"/>
      <c r="L477" s="163"/>
      <c r="M477" s="146"/>
      <c r="N477" s="146" t="str">
        <f t="shared" ref="N477" si="808">IF(L474="","",IF(L474="X","X",IF($E$2&lt;L474,"X
未達首次列計年度
Not reaching the initial calculation year",IF($E$2&gt;M474,"X
已過審核範圍 
Out of the audit scope","V"))))</f>
        <v/>
      </c>
      <c r="O477" s="149"/>
      <c r="P477" s="112"/>
      <c r="Q477" s="216"/>
    </row>
    <row r="478" spans="2:17" ht="24.75" customHeight="1">
      <c r="B478" s="219" t="str">
        <f t="shared" si="805"/>
        <v/>
      </c>
      <c r="C478" s="222"/>
      <c r="D478" s="225"/>
      <c r="E478" s="225"/>
      <c r="F478" s="132"/>
      <c r="G478" s="45" t="str" cm="1">
        <f t="array" ref="G478">IFERROR(INDEX(對照用!$B$1:$D$103,SMALL(IF(對照用!$B$1:$B$103=E474,ROW(對照用!$B$1:$B$103),"X"),MOD(ROW(),6)+1),3),"")</f>
        <v/>
      </c>
      <c r="H478" s="11"/>
      <c r="I478" s="230"/>
      <c r="J478" s="225"/>
      <c r="K478" s="233"/>
      <c r="L478" s="163"/>
      <c r="M478" s="146"/>
      <c r="N478" s="146" t="str">
        <f t="shared" ref="N478" si="809">IF(L474="","",IF(L474="X","X",IF($E$2&lt;L474,"X
未達首次列計年度
Not reaching the initial calculation year",IF($E$2&gt;M474,"X
已過審核範圍 
Out of the audit scope","V"))))</f>
        <v/>
      </c>
      <c r="O478" s="149"/>
      <c r="P478" s="112"/>
      <c r="Q478" s="216"/>
    </row>
    <row r="479" spans="2:17" ht="24.75" customHeight="1" thickBot="1">
      <c r="B479" s="220" t="str">
        <f t="shared" si="805"/>
        <v/>
      </c>
      <c r="C479" s="223"/>
      <c r="D479" s="226"/>
      <c r="E479" s="226"/>
      <c r="F479" s="228"/>
      <c r="G479" s="46" t="str" cm="1">
        <f t="array" ref="G479">IFERROR(INDEX(對照用!$B$1:$D$103,SMALL(IF(對照用!$B$1:$B$103=E474,ROW(對照用!$B$1:$B$103),"X"),MOD(ROW(),6)+1),3),"")</f>
        <v/>
      </c>
      <c r="H479" s="12"/>
      <c r="I479" s="231"/>
      <c r="J479" s="226"/>
      <c r="K479" s="234"/>
      <c r="L479" s="236"/>
      <c r="M479" s="210"/>
      <c r="N479" s="210" t="str">
        <f t="shared" ref="N479" si="810">IF(L474="","",IF(L474="X","X",IF($E$2&lt;L474,"X
未達首次列計年度
Not reaching the initial calculation year",IF($E$2&gt;M474,"X
已過審核範圍 
Out of the audit scope","V"))))</f>
        <v/>
      </c>
      <c r="O479" s="212"/>
      <c r="P479" s="214"/>
      <c r="Q479" s="217"/>
    </row>
    <row r="480" spans="2:17" ht="24.75" customHeight="1">
      <c r="B480" s="218" t="str">
        <f t="shared" ref="B480" si="811">IF(E480&lt;&gt;"",B474+1,"")</f>
        <v/>
      </c>
      <c r="C480" s="221" t="str">
        <f t="shared" ref="C480" si="812">IF(D480&lt;&gt;"",IF(D480&lt;$E$2,"舊","當"),"")</f>
        <v/>
      </c>
      <c r="D480" s="224"/>
      <c r="E480" s="224"/>
      <c r="F480" s="227" t="str">
        <f>_xlfn.IFNA(VLOOKUP(E480,對照用!$B:$C,2,0)," ")</f>
        <v xml:space="preserve"> </v>
      </c>
      <c r="G480" s="44" t="str" cm="1">
        <f t="array" ref="G480">IFERROR(INDEX(對照用!$B$1:$D$103,SMALL(IF(對照用!$B$1:$B$103=E480,ROW(對照用!$B$1:$B$103),"X"),MOD(ROW(),6)+1),3),"")</f>
        <v/>
      </c>
      <c r="H480" s="10"/>
      <c r="I480" s="229"/>
      <c r="J480" s="224"/>
      <c r="K480" s="232"/>
      <c r="L480" s="235"/>
      <c r="M480" s="209" t="str">
        <f t="shared" ref="M480" si="813">IF(L480="X","X",IF(L480&lt;&gt;0,L480+9,""))</f>
        <v/>
      </c>
      <c r="N480" s="209" t="str">
        <f t="shared" ref="N480" si="814">IF(L480="","",IF(L480="X","X",IF($E$2&lt;L480,"X
未達首次列計年度
Not reaching the initial calculation year",IF($E$2&gt;M480,"X
已過審核範圍 
Out of the audit scope","V"))))</f>
        <v/>
      </c>
      <c r="O480" s="211"/>
      <c r="P480" s="213" t="str">
        <f t="shared" ref="P480" si="815">IF(N480="X
未達首次列計年度
Not reaching the initial calculation year",0,IF(N480="X
已過審核範圍 
Out of the audit scope",0,IF(N480="X",0,IF(N480="","",IF(O480&lt;&gt;"",O480,I480)))))</f>
        <v/>
      </c>
      <c r="Q480" s="215"/>
    </row>
    <row r="481" spans="2:17" ht="24.75" customHeight="1">
      <c r="B481" s="219" t="str">
        <f t="shared" ref="B481:B485" si="816">B480</f>
        <v/>
      </c>
      <c r="C481" s="222"/>
      <c r="D481" s="225"/>
      <c r="E481" s="225"/>
      <c r="F481" s="132"/>
      <c r="G481" s="45" t="str" cm="1">
        <f t="array" ref="G481">IFERROR(INDEX(對照用!$B$1:$D$103,SMALL(IF(對照用!$B$1:$B$103=E480,ROW(對照用!$B$1:$B$103),"X"),MOD(ROW(),6)+1),3),"")</f>
        <v/>
      </c>
      <c r="H481" s="11"/>
      <c r="I481" s="230"/>
      <c r="J481" s="225"/>
      <c r="K481" s="233"/>
      <c r="L481" s="163"/>
      <c r="M481" s="146"/>
      <c r="N481" s="146" t="str">
        <f t="shared" ref="N481" si="817">IF(L480="","",IF(L480="X","X",IF($E$2&lt;L480,"X
未達首次列計年度
Not reaching the initial calculation year",IF($E$2&gt;M480,"X
已過審核範圍 
Out of the audit scope","V"))))</f>
        <v/>
      </c>
      <c r="O481" s="149"/>
      <c r="P481" s="112"/>
      <c r="Q481" s="216"/>
    </row>
    <row r="482" spans="2:17" ht="24.75" customHeight="1">
      <c r="B482" s="219" t="str">
        <f t="shared" si="816"/>
        <v/>
      </c>
      <c r="C482" s="222"/>
      <c r="D482" s="225"/>
      <c r="E482" s="225"/>
      <c r="F482" s="132"/>
      <c r="G482" s="45" t="str" cm="1">
        <f t="array" ref="G482">IFERROR(INDEX(對照用!$B$1:$D$103,SMALL(IF(對照用!$B$1:$B$103=E480,ROW(對照用!$B$1:$B$103),"X"),MOD(ROW(),6)+1),3),"")</f>
        <v/>
      </c>
      <c r="H482" s="11"/>
      <c r="I482" s="230"/>
      <c r="J482" s="225"/>
      <c r="K482" s="233"/>
      <c r="L482" s="163"/>
      <c r="M482" s="146"/>
      <c r="N482" s="146" t="str">
        <f t="shared" ref="N482" si="818">IF(L480="","",IF(L480="X","X",IF($E$2&lt;L480,"X
未達首次列計年度
Not reaching the initial calculation year",IF($E$2&gt;M480,"X
已過審核範圍 
Out of the audit scope","V"))))</f>
        <v/>
      </c>
      <c r="O482" s="149"/>
      <c r="P482" s="112"/>
      <c r="Q482" s="216"/>
    </row>
    <row r="483" spans="2:17" ht="24.75" customHeight="1">
      <c r="B483" s="219" t="str">
        <f t="shared" si="816"/>
        <v/>
      </c>
      <c r="C483" s="222"/>
      <c r="D483" s="225"/>
      <c r="E483" s="225"/>
      <c r="F483" s="132"/>
      <c r="G483" s="45" t="str" cm="1">
        <f t="array" ref="G483">IFERROR(INDEX(對照用!$B$1:$D$103,SMALL(IF(對照用!$B$1:$B$103=E480,ROW(對照用!$B$1:$B$103),"X"),MOD(ROW(),6)+1),3),"")</f>
        <v/>
      </c>
      <c r="H483" s="11"/>
      <c r="I483" s="230"/>
      <c r="J483" s="225"/>
      <c r="K483" s="233"/>
      <c r="L483" s="163"/>
      <c r="M483" s="146"/>
      <c r="N483" s="146" t="str">
        <f t="shared" ref="N483" si="819">IF(L480="","",IF(L480="X","X",IF($E$2&lt;L480,"X
未達首次列計年度
Not reaching the initial calculation year",IF($E$2&gt;M480,"X
已過審核範圍 
Out of the audit scope","V"))))</f>
        <v/>
      </c>
      <c r="O483" s="149"/>
      <c r="P483" s="112"/>
      <c r="Q483" s="216"/>
    </row>
    <row r="484" spans="2:17" ht="24.75" customHeight="1">
      <c r="B484" s="219" t="str">
        <f t="shared" si="816"/>
        <v/>
      </c>
      <c r="C484" s="222"/>
      <c r="D484" s="225"/>
      <c r="E484" s="225"/>
      <c r="F484" s="132"/>
      <c r="G484" s="45" t="str" cm="1">
        <f t="array" ref="G484">IFERROR(INDEX(對照用!$B$1:$D$103,SMALL(IF(對照用!$B$1:$B$103=E480,ROW(對照用!$B$1:$B$103),"X"),MOD(ROW(),6)+1),3),"")</f>
        <v/>
      </c>
      <c r="H484" s="11"/>
      <c r="I484" s="230"/>
      <c r="J484" s="225"/>
      <c r="K484" s="233"/>
      <c r="L484" s="163"/>
      <c r="M484" s="146"/>
      <c r="N484" s="146" t="str">
        <f t="shared" ref="N484" si="820">IF(L480="","",IF(L480="X","X",IF($E$2&lt;L480,"X
未達首次列計年度
Not reaching the initial calculation year",IF($E$2&gt;M480,"X
已過審核範圍 
Out of the audit scope","V"))))</f>
        <v/>
      </c>
      <c r="O484" s="149"/>
      <c r="P484" s="112"/>
      <c r="Q484" s="216"/>
    </row>
    <row r="485" spans="2:17" ht="24.75" customHeight="1" thickBot="1">
      <c r="B485" s="220" t="str">
        <f t="shared" si="816"/>
        <v/>
      </c>
      <c r="C485" s="223"/>
      <c r="D485" s="226"/>
      <c r="E485" s="226"/>
      <c r="F485" s="228"/>
      <c r="G485" s="46" t="str" cm="1">
        <f t="array" ref="G485">IFERROR(INDEX(對照用!$B$1:$D$103,SMALL(IF(對照用!$B$1:$B$103=E480,ROW(對照用!$B$1:$B$103),"X"),MOD(ROW(),6)+1),3),"")</f>
        <v/>
      </c>
      <c r="H485" s="12"/>
      <c r="I485" s="231"/>
      <c r="J485" s="226"/>
      <c r="K485" s="234"/>
      <c r="L485" s="236"/>
      <c r="M485" s="210"/>
      <c r="N485" s="210" t="str">
        <f t="shared" ref="N485" si="821">IF(L480="","",IF(L480="X","X",IF($E$2&lt;L480,"X
未達首次列計年度
Not reaching the initial calculation year",IF($E$2&gt;M480,"X
已過審核範圍 
Out of the audit scope","V"))))</f>
        <v/>
      </c>
      <c r="O485" s="212"/>
      <c r="P485" s="214"/>
      <c r="Q485" s="217"/>
    </row>
    <row r="486" spans="2:17" ht="24.75" customHeight="1">
      <c r="B486" s="218" t="str">
        <f t="shared" ref="B486" si="822">IF(E486&lt;&gt;"",B480+1,"")</f>
        <v/>
      </c>
      <c r="C486" s="221" t="str">
        <f t="shared" ref="C486" si="823">IF(D486&lt;&gt;"",IF(D486&lt;$E$2,"舊","當"),"")</f>
        <v/>
      </c>
      <c r="D486" s="224"/>
      <c r="E486" s="224"/>
      <c r="F486" s="227" t="str">
        <f>_xlfn.IFNA(VLOOKUP(E486,對照用!$B:$C,2,0)," ")</f>
        <v xml:space="preserve"> </v>
      </c>
      <c r="G486" s="44" t="str" cm="1">
        <f t="array" ref="G486">IFERROR(INDEX(對照用!$B$1:$D$103,SMALL(IF(對照用!$B$1:$B$103=E486,ROW(對照用!$B$1:$B$103),"X"),MOD(ROW(),6)+1),3),"")</f>
        <v/>
      </c>
      <c r="H486" s="10"/>
      <c r="I486" s="229"/>
      <c r="J486" s="224"/>
      <c r="K486" s="232"/>
      <c r="L486" s="235"/>
      <c r="M486" s="209" t="str">
        <f t="shared" ref="M486" si="824">IF(L486="X","X",IF(L486&lt;&gt;0,L486+9,""))</f>
        <v/>
      </c>
      <c r="N486" s="209" t="str">
        <f t="shared" ref="N486" si="825">IF(L486="","",IF(L486="X","X",IF($E$2&lt;L486,"X
未達首次列計年度
Not reaching the initial calculation year",IF($E$2&gt;M486,"X
已過審核範圍 
Out of the audit scope","V"))))</f>
        <v/>
      </c>
      <c r="O486" s="211"/>
      <c r="P486" s="213" t="str">
        <f t="shared" ref="P486" si="826">IF(N486="X
未達首次列計年度
Not reaching the initial calculation year",0,IF(N486="X
已過審核範圍 
Out of the audit scope",0,IF(N486="X",0,IF(N486="","",IF(O486&lt;&gt;"",O486,I486)))))</f>
        <v/>
      </c>
      <c r="Q486" s="215"/>
    </row>
    <row r="487" spans="2:17" ht="24.75" customHeight="1">
      <c r="B487" s="219" t="str">
        <f t="shared" ref="B487:B491" si="827">B486</f>
        <v/>
      </c>
      <c r="C487" s="222"/>
      <c r="D487" s="225"/>
      <c r="E487" s="225"/>
      <c r="F487" s="132"/>
      <c r="G487" s="45" t="str" cm="1">
        <f t="array" ref="G487">IFERROR(INDEX(對照用!$B$1:$D$103,SMALL(IF(對照用!$B$1:$B$103=E486,ROW(對照用!$B$1:$B$103),"X"),MOD(ROW(),6)+1),3),"")</f>
        <v/>
      </c>
      <c r="H487" s="11"/>
      <c r="I487" s="230"/>
      <c r="J487" s="225"/>
      <c r="K487" s="233"/>
      <c r="L487" s="163"/>
      <c r="M487" s="146"/>
      <c r="N487" s="146" t="str">
        <f t="shared" ref="N487" si="828">IF(L486="","",IF(L486="X","X",IF($E$2&lt;L486,"X
未達首次列計年度
Not reaching the initial calculation year",IF($E$2&gt;M486,"X
已過審核範圍 
Out of the audit scope","V"))))</f>
        <v/>
      </c>
      <c r="O487" s="149"/>
      <c r="P487" s="112"/>
      <c r="Q487" s="216"/>
    </row>
    <row r="488" spans="2:17" ht="24.75" customHeight="1">
      <c r="B488" s="219" t="str">
        <f t="shared" si="827"/>
        <v/>
      </c>
      <c r="C488" s="222"/>
      <c r="D488" s="225"/>
      <c r="E488" s="225"/>
      <c r="F488" s="132"/>
      <c r="G488" s="45" t="str" cm="1">
        <f t="array" ref="G488">IFERROR(INDEX(對照用!$B$1:$D$103,SMALL(IF(對照用!$B$1:$B$103=E486,ROW(對照用!$B$1:$B$103),"X"),MOD(ROW(),6)+1),3),"")</f>
        <v/>
      </c>
      <c r="H488" s="11"/>
      <c r="I488" s="230"/>
      <c r="J488" s="225"/>
      <c r="K488" s="233"/>
      <c r="L488" s="163"/>
      <c r="M488" s="146"/>
      <c r="N488" s="146" t="str">
        <f t="shared" ref="N488" si="829">IF(L486="","",IF(L486="X","X",IF($E$2&lt;L486,"X
未達首次列計年度
Not reaching the initial calculation year",IF($E$2&gt;M486,"X
已過審核範圍 
Out of the audit scope","V"))))</f>
        <v/>
      </c>
      <c r="O488" s="149"/>
      <c r="P488" s="112"/>
      <c r="Q488" s="216"/>
    </row>
    <row r="489" spans="2:17" ht="24.75" customHeight="1">
      <c r="B489" s="219" t="str">
        <f t="shared" si="827"/>
        <v/>
      </c>
      <c r="C489" s="222"/>
      <c r="D489" s="225"/>
      <c r="E489" s="225"/>
      <c r="F489" s="132"/>
      <c r="G489" s="45" t="str" cm="1">
        <f t="array" ref="G489">IFERROR(INDEX(對照用!$B$1:$D$103,SMALL(IF(對照用!$B$1:$B$103=E486,ROW(對照用!$B$1:$B$103),"X"),MOD(ROW(),6)+1),3),"")</f>
        <v/>
      </c>
      <c r="H489" s="11"/>
      <c r="I489" s="230"/>
      <c r="J489" s="225"/>
      <c r="K489" s="233"/>
      <c r="L489" s="163"/>
      <c r="M489" s="146"/>
      <c r="N489" s="146" t="str">
        <f t="shared" ref="N489" si="830">IF(L486="","",IF(L486="X","X",IF($E$2&lt;L486,"X
未達首次列計年度
Not reaching the initial calculation year",IF($E$2&gt;M486,"X
已過審核範圍 
Out of the audit scope","V"))))</f>
        <v/>
      </c>
      <c r="O489" s="149"/>
      <c r="P489" s="112"/>
      <c r="Q489" s="216"/>
    </row>
    <row r="490" spans="2:17" ht="24.75" customHeight="1">
      <c r="B490" s="219" t="str">
        <f t="shared" si="827"/>
        <v/>
      </c>
      <c r="C490" s="222"/>
      <c r="D490" s="225"/>
      <c r="E490" s="225"/>
      <c r="F490" s="132"/>
      <c r="G490" s="45" t="str" cm="1">
        <f t="array" ref="G490">IFERROR(INDEX(對照用!$B$1:$D$103,SMALL(IF(對照用!$B$1:$B$103=E486,ROW(對照用!$B$1:$B$103),"X"),MOD(ROW(),6)+1),3),"")</f>
        <v/>
      </c>
      <c r="H490" s="11"/>
      <c r="I490" s="230"/>
      <c r="J490" s="225"/>
      <c r="K490" s="233"/>
      <c r="L490" s="163"/>
      <c r="M490" s="146"/>
      <c r="N490" s="146" t="str">
        <f t="shared" ref="N490" si="831">IF(L486="","",IF(L486="X","X",IF($E$2&lt;L486,"X
未達首次列計年度
Not reaching the initial calculation year",IF($E$2&gt;M486,"X
已過審核範圍 
Out of the audit scope","V"))))</f>
        <v/>
      </c>
      <c r="O490" s="149"/>
      <c r="P490" s="112"/>
      <c r="Q490" s="216"/>
    </row>
    <row r="491" spans="2:17" ht="24.75" customHeight="1" thickBot="1">
      <c r="B491" s="220" t="str">
        <f t="shared" si="827"/>
        <v/>
      </c>
      <c r="C491" s="223"/>
      <c r="D491" s="226"/>
      <c r="E491" s="226"/>
      <c r="F491" s="228"/>
      <c r="G491" s="46" t="str" cm="1">
        <f t="array" ref="G491">IFERROR(INDEX(對照用!$B$1:$D$103,SMALL(IF(對照用!$B$1:$B$103=E486,ROW(對照用!$B$1:$B$103),"X"),MOD(ROW(),6)+1),3),"")</f>
        <v/>
      </c>
      <c r="H491" s="12"/>
      <c r="I491" s="231"/>
      <c r="J491" s="226"/>
      <c r="K491" s="234"/>
      <c r="L491" s="236"/>
      <c r="M491" s="210"/>
      <c r="N491" s="210" t="str">
        <f t="shared" ref="N491" si="832">IF(L486="","",IF(L486="X","X",IF($E$2&lt;L486,"X
未達首次列計年度
Not reaching the initial calculation year",IF($E$2&gt;M486,"X
已過審核範圍 
Out of the audit scope","V"))))</f>
        <v/>
      </c>
      <c r="O491" s="212"/>
      <c r="P491" s="214"/>
      <c r="Q491" s="217"/>
    </row>
    <row r="492" spans="2:17" ht="24.75" customHeight="1">
      <c r="B492" s="218" t="str">
        <f t="shared" ref="B492" si="833">IF(E492&lt;&gt;"",B486+1,"")</f>
        <v/>
      </c>
      <c r="C492" s="221" t="str">
        <f t="shared" ref="C492" si="834">IF(D492&lt;&gt;"",IF(D492&lt;$E$2,"舊","當"),"")</f>
        <v/>
      </c>
      <c r="D492" s="224"/>
      <c r="E492" s="224"/>
      <c r="F492" s="227" t="str">
        <f>_xlfn.IFNA(VLOOKUP(E492,對照用!$B:$C,2,0)," ")</f>
        <v xml:space="preserve"> </v>
      </c>
      <c r="G492" s="44" t="str" cm="1">
        <f t="array" ref="G492">IFERROR(INDEX(對照用!$B$1:$D$103,SMALL(IF(對照用!$B$1:$B$103=E492,ROW(對照用!$B$1:$B$103),"X"),MOD(ROW(),6)+1),3),"")</f>
        <v/>
      </c>
      <c r="H492" s="10"/>
      <c r="I492" s="229"/>
      <c r="J492" s="224"/>
      <c r="K492" s="232"/>
      <c r="L492" s="235"/>
      <c r="M492" s="209" t="str">
        <f t="shared" ref="M492" si="835">IF(L492="X","X",IF(L492&lt;&gt;0,L492+9,""))</f>
        <v/>
      </c>
      <c r="N492" s="209" t="str">
        <f t="shared" ref="N492" si="836">IF(L492="","",IF(L492="X","X",IF($E$2&lt;L492,"X
未達首次列計年度
Not reaching the initial calculation year",IF($E$2&gt;M492,"X
已過審核範圍 
Out of the audit scope","V"))))</f>
        <v/>
      </c>
      <c r="O492" s="211"/>
      <c r="P492" s="213" t="str">
        <f t="shared" ref="P492" si="837">IF(N492="X
未達首次列計年度
Not reaching the initial calculation year",0,IF(N492="X
已過審核範圍 
Out of the audit scope",0,IF(N492="X",0,IF(N492="","",IF(O492&lt;&gt;"",O492,I492)))))</f>
        <v/>
      </c>
      <c r="Q492" s="215"/>
    </row>
    <row r="493" spans="2:17" ht="24.75" customHeight="1">
      <c r="B493" s="219" t="str">
        <f t="shared" ref="B493:B497" si="838">B492</f>
        <v/>
      </c>
      <c r="C493" s="222"/>
      <c r="D493" s="225"/>
      <c r="E493" s="225"/>
      <c r="F493" s="132"/>
      <c r="G493" s="45" t="str" cm="1">
        <f t="array" ref="G493">IFERROR(INDEX(對照用!$B$1:$D$103,SMALL(IF(對照用!$B$1:$B$103=E492,ROW(對照用!$B$1:$B$103),"X"),MOD(ROW(),6)+1),3),"")</f>
        <v/>
      </c>
      <c r="H493" s="11"/>
      <c r="I493" s="230"/>
      <c r="J493" s="225"/>
      <c r="K493" s="233"/>
      <c r="L493" s="163"/>
      <c r="M493" s="146"/>
      <c r="N493" s="146" t="str">
        <f t="shared" ref="N493" si="839">IF(L492="","",IF(L492="X","X",IF($E$2&lt;L492,"X
未達首次列計年度
Not reaching the initial calculation year",IF($E$2&gt;M492,"X
已過審核範圍 
Out of the audit scope","V"))))</f>
        <v/>
      </c>
      <c r="O493" s="149"/>
      <c r="P493" s="112"/>
      <c r="Q493" s="216"/>
    </row>
    <row r="494" spans="2:17" ht="24.75" customHeight="1">
      <c r="B494" s="219" t="str">
        <f t="shared" si="838"/>
        <v/>
      </c>
      <c r="C494" s="222"/>
      <c r="D494" s="225"/>
      <c r="E494" s="225"/>
      <c r="F494" s="132"/>
      <c r="G494" s="45" t="str" cm="1">
        <f t="array" ref="G494">IFERROR(INDEX(對照用!$B$1:$D$103,SMALL(IF(對照用!$B$1:$B$103=E492,ROW(對照用!$B$1:$B$103),"X"),MOD(ROW(),6)+1),3),"")</f>
        <v/>
      </c>
      <c r="H494" s="11"/>
      <c r="I494" s="230"/>
      <c r="J494" s="225"/>
      <c r="K494" s="233"/>
      <c r="L494" s="163"/>
      <c r="M494" s="146"/>
      <c r="N494" s="146" t="str">
        <f t="shared" ref="N494" si="840">IF(L492="","",IF(L492="X","X",IF($E$2&lt;L492,"X
未達首次列計年度
Not reaching the initial calculation year",IF($E$2&gt;M492,"X
已過審核範圍 
Out of the audit scope","V"))))</f>
        <v/>
      </c>
      <c r="O494" s="149"/>
      <c r="P494" s="112"/>
      <c r="Q494" s="216"/>
    </row>
    <row r="495" spans="2:17" ht="24.75" customHeight="1">
      <c r="B495" s="219" t="str">
        <f t="shared" si="838"/>
        <v/>
      </c>
      <c r="C495" s="222"/>
      <c r="D495" s="225"/>
      <c r="E495" s="225"/>
      <c r="F495" s="132"/>
      <c r="G495" s="45" t="str" cm="1">
        <f t="array" ref="G495">IFERROR(INDEX(對照用!$B$1:$D$103,SMALL(IF(對照用!$B$1:$B$103=E492,ROW(對照用!$B$1:$B$103),"X"),MOD(ROW(),6)+1),3),"")</f>
        <v/>
      </c>
      <c r="H495" s="11"/>
      <c r="I495" s="230"/>
      <c r="J495" s="225"/>
      <c r="K495" s="233"/>
      <c r="L495" s="163"/>
      <c r="M495" s="146"/>
      <c r="N495" s="146" t="str">
        <f t="shared" ref="N495" si="841">IF(L492="","",IF(L492="X","X",IF($E$2&lt;L492,"X
未達首次列計年度
Not reaching the initial calculation year",IF($E$2&gt;M492,"X
已過審核範圍 
Out of the audit scope","V"))))</f>
        <v/>
      </c>
      <c r="O495" s="149"/>
      <c r="P495" s="112"/>
      <c r="Q495" s="216"/>
    </row>
    <row r="496" spans="2:17" ht="24.75" customHeight="1">
      <c r="B496" s="219" t="str">
        <f t="shared" si="838"/>
        <v/>
      </c>
      <c r="C496" s="222"/>
      <c r="D496" s="225"/>
      <c r="E496" s="225"/>
      <c r="F496" s="132"/>
      <c r="G496" s="45" t="str" cm="1">
        <f t="array" ref="G496">IFERROR(INDEX(對照用!$B$1:$D$103,SMALL(IF(對照用!$B$1:$B$103=E492,ROW(對照用!$B$1:$B$103),"X"),MOD(ROW(),6)+1),3),"")</f>
        <v/>
      </c>
      <c r="H496" s="11"/>
      <c r="I496" s="230"/>
      <c r="J496" s="225"/>
      <c r="K496" s="233"/>
      <c r="L496" s="163"/>
      <c r="M496" s="146"/>
      <c r="N496" s="146" t="str">
        <f t="shared" ref="N496" si="842">IF(L492="","",IF(L492="X","X",IF($E$2&lt;L492,"X
未達首次列計年度
Not reaching the initial calculation year",IF($E$2&gt;M492,"X
已過審核範圍 
Out of the audit scope","V"))))</f>
        <v/>
      </c>
      <c r="O496" s="149"/>
      <c r="P496" s="112"/>
      <c r="Q496" s="216"/>
    </row>
    <row r="497" spans="2:17" ht="24.75" customHeight="1" thickBot="1">
      <c r="B497" s="220" t="str">
        <f t="shared" si="838"/>
        <v/>
      </c>
      <c r="C497" s="223"/>
      <c r="D497" s="226"/>
      <c r="E497" s="226"/>
      <c r="F497" s="228"/>
      <c r="G497" s="46" t="str" cm="1">
        <f t="array" ref="G497">IFERROR(INDEX(對照用!$B$1:$D$103,SMALL(IF(對照用!$B$1:$B$103=E492,ROW(對照用!$B$1:$B$103),"X"),MOD(ROW(),6)+1),3),"")</f>
        <v/>
      </c>
      <c r="H497" s="12"/>
      <c r="I497" s="231"/>
      <c r="J497" s="226"/>
      <c r="K497" s="234"/>
      <c r="L497" s="236"/>
      <c r="M497" s="210"/>
      <c r="N497" s="210" t="str">
        <f t="shared" ref="N497" si="843">IF(L492="","",IF(L492="X","X",IF($E$2&lt;L492,"X
未達首次列計年度
Not reaching the initial calculation year",IF($E$2&gt;M492,"X
已過審核範圍 
Out of the audit scope","V"))))</f>
        <v/>
      </c>
      <c r="O497" s="212"/>
      <c r="P497" s="214"/>
      <c r="Q497" s="217"/>
    </row>
    <row r="498" spans="2:17" ht="24.75" customHeight="1">
      <c r="B498" s="218" t="str">
        <f t="shared" ref="B498" si="844">IF(E498&lt;&gt;"",B492+1,"")</f>
        <v/>
      </c>
      <c r="C498" s="221" t="str">
        <f t="shared" ref="C498" si="845">IF(D498&lt;&gt;"",IF(D498&lt;$E$2,"舊","當"),"")</f>
        <v/>
      </c>
      <c r="D498" s="224"/>
      <c r="E498" s="224"/>
      <c r="F498" s="227" t="str">
        <f>_xlfn.IFNA(VLOOKUP(E498,對照用!$B:$C,2,0)," ")</f>
        <v xml:space="preserve"> </v>
      </c>
      <c r="G498" s="44" t="str" cm="1">
        <f t="array" ref="G498">IFERROR(INDEX(對照用!$B$1:$D$103,SMALL(IF(對照用!$B$1:$B$103=E498,ROW(對照用!$B$1:$B$103),"X"),MOD(ROW(),6)+1),3),"")</f>
        <v/>
      </c>
      <c r="H498" s="10"/>
      <c r="I498" s="229"/>
      <c r="J498" s="224"/>
      <c r="K498" s="232"/>
      <c r="L498" s="235"/>
      <c r="M498" s="209" t="str">
        <f t="shared" ref="M498" si="846">IF(L498="X","X",IF(L498&lt;&gt;0,L498+9,""))</f>
        <v/>
      </c>
      <c r="N498" s="209" t="str">
        <f t="shared" ref="N498" si="847">IF(L498="","",IF(L498="X","X",IF($E$2&lt;L498,"X
未達首次列計年度
Not reaching the initial calculation year",IF($E$2&gt;M498,"X
已過審核範圍 
Out of the audit scope","V"))))</f>
        <v/>
      </c>
      <c r="O498" s="211"/>
      <c r="P498" s="213" t="str">
        <f t="shared" ref="P498" si="848">IF(N498="X
未達首次列計年度
Not reaching the initial calculation year",0,IF(N498="X
已過審核範圍 
Out of the audit scope",0,IF(N498="X",0,IF(N498="","",IF(O498&lt;&gt;"",O498,I498)))))</f>
        <v/>
      </c>
      <c r="Q498" s="215"/>
    </row>
    <row r="499" spans="2:17" ht="24.75" customHeight="1">
      <c r="B499" s="219" t="str">
        <f t="shared" ref="B499:B503" si="849">B498</f>
        <v/>
      </c>
      <c r="C499" s="222"/>
      <c r="D499" s="225"/>
      <c r="E499" s="225"/>
      <c r="F499" s="132"/>
      <c r="G499" s="45" t="str" cm="1">
        <f t="array" ref="G499">IFERROR(INDEX(對照用!$B$1:$D$103,SMALL(IF(對照用!$B$1:$B$103=E498,ROW(對照用!$B$1:$B$103),"X"),MOD(ROW(),6)+1),3),"")</f>
        <v/>
      </c>
      <c r="H499" s="11"/>
      <c r="I499" s="230"/>
      <c r="J499" s="225"/>
      <c r="K499" s="233"/>
      <c r="L499" s="163"/>
      <c r="M499" s="146"/>
      <c r="N499" s="146" t="str">
        <f t="shared" ref="N499" si="850">IF(L498="","",IF(L498="X","X",IF($E$2&lt;L498,"X
未達首次列計年度
Not reaching the initial calculation year",IF($E$2&gt;M498,"X
已過審核範圍 
Out of the audit scope","V"))))</f>
        <v/>
      </c>
      <c r="O499" s="149"/>
      <c r="P499" s="112"/>
      <c r="Q499" s="216"/>
    </row>
    <row r="500" spans="2:17" ht="24.75" customHeight="1">
      <c r="B500" s="219" t="str">
        <f t="shared" si="849"/>
        <v/>
      </c>
      <c r="C500" s="222"/>
      <c r="D500" s="225"/>
      <c r="E500" s="225"/>
      <c r="F500" s="132"/>
      <c r="G500" s="45" t="str" cm="1">
        <f t="array" ref="G500">IFERROR(INDEX(對照用!$B$1:$D$103,SMALL(IF(對照用!$B$1:$B$103=E498,ROW(對照用!$B$1:$B$103),"X"),MOD(ROW(),6)+1),3),"")</f>
        <v/>
      </c>
      <c r="H500" s="11"/>
      <c r="I500" s="230"/>
      <c r="J500" s="225"/>
      <c r="K500" s="233"/>
      <c r="L500" s="163"/>
      <c r="M500" s="146"/>
      <c r="N500" s="146" t="str">
        <f t="shared" ref="N500" si="851">IF(L498="","",IF(L498="X","X",IF($E$2&lt;L498,"X
未達首次列計年度
Not reaching the initial calculation year",IF($E$2&gt;M498,"X
已過審核範圍 
Out of the audit scope","V"))))</f>
        <v/>
      </c>
      <c r="O500" s="149"/>
      <c r="P500" s="112"/>
      <c r="Q500" s="216"/>
    </row>
    <row r="501" spans="2:17" ht="24.75" customHeight="1">
      <c r="B501" s="219" t="str">
        <f t="shared" si="849"/>
        <v/>
      </c>
      <c r="C501" s="222"/>
      <c r="D501" s="225"/>
      <c r="E501" s="225"/>
      <c r="F501" s="132"/>
      <c r="G501" s="45" t="str" cm="1">
        <f t="array" ref="G501">IFERROR(INDEX(對照用!$B$1:$D$103,SMALL(IF(對照用!$B$1:$B$103=E498,ROW(對照用!$B$1:$B$103),"X"),MOD(ROW(),6)+1),3),"")</f>
        <v/>
      </c>
      <c r="H501" s="11"/>
      <c r="I501" s="230"/>
      <c r="J501" s="225"/>
      <c r="K501" s="233"/>
      <c r="L501" s="163"/>
      <c r="M501" s="146"/>
      <c r="N501" s="146" t="str">
        <f t="shared" ref="N501" si="852">IF(L498="","",IF(L498="X","X",IF($E$2&lt;L498,"X
未達首次列計年度
Not reaching the initial calculation year",IF($E$2&gt;M498,"X
已過審核範圍 
Out of the audit scope","V"))))</f>
        <v/>
      </c>
      <c r="O501" s="149"/>
      <c r="P501" s="112"/>
      <c r="Q501" s="216"/>
    </row>
    <row r="502" spans="2:17" ht="24.75" customHeight="1">
      <c r="B502" s="219" t="str">
        <f t="shared" si="849"/>
        <v/>
      </c>
      <c r="C502" s="222"/>
      <c r="D502" s="225"/>
      <c r="E502" s="225"/>
      <c r="F502" s="132"/>
      <c r="G502" s="45" t="str" cm="1">
        <f t="array" ref="G502">IFERROR(INDEX(對照用!$B$1:$D$103,SMALL(IF(對照用!$B$1:$B$103=E498,ROW(對照用!$B$1:$B$103),"X"),MOD(ROW(),6)+1),3),"")</f>
        <v/>
      </c>
      <c r="H502" s="11"/>
      <c r="I502" s="230"/>
      <c r="J502" s="225"/>
      <c r="K502" s="233"/>
      <c r="L502" s="163"/>
      <c r="M502" s="146"/>
      <c r="N502" s="146" t="str">
        <f t="shared" ref="N502" si="853">IF(L498="","",IF(L498="X","X",IF($E$2&lt;L498,"X
未達首次列計年度
Not reaching the initial calculation year",IF($E$2&gt;M498,"X
已過審核範圍 
Out of the audit scope","V"))))</f>
        <v/>
      </c>
      <c r="O502" s="149"/>
      <c r="P502" s="112"/>
      <c r="Q502" s="216"/>
    </row>
    <row r="503" spans="2:17" ht="24.75" customHeight="1" thickBot="1">
      <c r="B503" s="220" t="str">
        <f t="shared" si="849"/>
        <v/>
      </c>
      <c r="C503" s="223"/>
      <c r="D503" s="226"/>
      <c r="E503" s="226"/>
      <c r="F503" s="228"/>
      <c r="G503" s="46" t="str" cm="1">
        <f t="array" ref="G503">IFERROR(INDEX(對照用!$B$1:$D$103,SMALL(IF(對照用!$B$1:$B$103=E498,ROW(對照用!$B$1:$B$103),"X"),MOD(ROW(),6)+1),3),"")</f>
        <v/>
      </c>
      <c r="H503" s="12"/>
      <c r="I503" s="231"/>
      <c r="J503" s="226"/>
      <c r="K503" s="234"/>
      <c r="L503" s="236"/>
      <c r="M503" s="210"/>
      <c r="N503" s="210" t="str">
        <f t="shared" ref="N503" si="854">IF(L498="","",IF(L498="X","X",IF($E$2&lt;L498,"X
未達首次列計年度
Not reaching the initial calculation year",IF($E$2&gt;M498,"X
已過審核範圍 
Out of the audit scope","V"))))</f>
        <v/>
      </c>
      <c r="O503" s="212"/>
      <c r="P503" s="214"/>
      <c r="Q503" s="217"/>
    </row>
    <row r="504" spans="2:17" ht="24.75" customHeight="1">
      <c r="B504" s="218" t="str">
        <f t="shared" ref="B504" si="855">IF(E504&lt;&gt;"",B498+1,"")</f>
        <v/>
      </c>
      <c r="C504" s="221" t="str">
        <f t="shared" ref="C504" si="856">IF(D504&lt;&gt;"",IF(D504&lt;$E$2,"舊","當"),"")</f>
        <v/>
      </c>
      <c r="D504" s="224"/>
      <c r="E504" s="224"/>
      <c r="F504" s="227" t="str">
        <f>_xlfn.IFNA(VLOOKUP(E504,對照用!$B:$C,2,0)," ")</f>
        <v xml:space="preserve"> </v>
      </c>
      <c r="G504" s="44" t="str" cm="1">
        <f t="array" ref="G504">IFERROR(INDEX(對照用!$B$1:$D$103,SMALL(IF(對照用!$B$1:$B$103=E504,ROW(對照用!$B$1:$B$103),"X"),MOD(ROW(),6)+1),3),"")</f>
        <v/>
      </c>
      <c r="H504" s="10"/>
      <c r="I504" s="229"/>
      <c r="J504" s="224"/>
      <c r="K504" s="232"/>
      <c r="L504" s="235"/>
      <c r="M504" s="209" t="str">
        <f t="shared" ref="M504" si="857">IF(L504="X","X",IF(L504&lt;&gt;0,L504+9,""))</f>
        <v/>
      </c>
      <c r="N504" s="209" t="str">
        <f t="shared" ref="N504" si="858">IF(L504="","",IF(L504="X","X",IF($E$2&lt;L504,"X
未達首次列計年度
Not reaching the initial calculation year",IF($E$2&gt;M504,"X
已過審核範圍 
Out of the audit scope","V"))))</f>
        <v/>
      </c>
      <c r="O504" s="211"/>
      <c r="P504" s="213" t="str">
        <f t="shared" ref="P504" si="859">IF(N504="X
未達首次列計年度
Not reaching the initial calculation year",0,IF(N504="X
已過審核範圍 
Out of the audit scope",0,IF(N504="X",0,IF(N504="","",IF(O504&lt;&gt;"",O504,I504)))))</f>
        <v/>
      </c>
      <c r="Q504" s="215"/>
    </row>
    <row r="505" spans="2:17" ht="24.75" customHeight="1">
      <c r="B505" s="219" t="str">
        <f t="shared" ref="B505:B509" si="860">B504</f>
        <v/>
      </c>
      <c r="C505" s="222"/>
      <c r="D505" s="225"/>
      <c r="E505" s="225"/>
      <c r="F505" s="132"/>
      <c r="G505" s="45" t="str" cm="1">
        <f t="array" ref="G505">IFERROR(INDEX(對照用!$B$1:$D$103,SMALL(IF(對照用!$B$1:$B$103=E504,ROW(對照用!$B$1:$B$103),"X"),MOD(ROW(),6)+1),3),"")</f>
        <v/>
      </c>
      <c r="H505" s="11"/>
      <c r="I505" s="230"/>
      <c r="J505" s="225"/>
      <c r="K505" s="233"/>
      <c r="L505" s="163"/>
      <c r="M505" s="146"/>
      <c r="N505" s="146" t="str">
        <f t="shared" ref="N505" si="861">IF(L504="","",IF(L504="X","X",IF($E$2&lt;L504,"X
未達首次列計年度
Not reaching the initial calculation year",IF($E$2&gt;M504,"X
已過審核範圍 
Out of the audit scope","V"))))</f>
        <v/>
      </c>
      <c r="O505" s="149"/>
      <c r="P505" s="112"/>
      <c r="Q505" s="216"/>
    </row>
    <row r="506" spans="2:17" ht="24.75" customHeight="1">
      <c r="B506" s="219" t="str">
        <f t="shared" si="860"/>
        <v/>
      </c>
      <c r="C506" s="222"/>
      <c r="D506" s="225"/>
      <c r="E506" s="225"/>
      <c r="F506" s="132"/>
      <c r="G506" s="45" t="str" cm="1">
        <f t="array" ref="G506">IFERROR(INDEX(對照用!$B$1:$D$103,SMALL(IF(對照用!$B$1:$B$103=E504,ROW(對照用!$B$1:$B$103),"X"),MOD(ROW(),6)+1),3),"")</f>
        <v/>
      </c>
      <c r="H506" s="11"/>
      <c r="I506" s="230"/>
      <c r="J506" s="225"/>
      <c r="K506" s="233"/>
      <c r="L506" s="163"/>
      <c r="M506" s="146"/>
      <c r="N506" s="146" t="str">
        <f t="shared" ref="N506" si="862">IF(L504="","",IF(L504="X","X",IF($E$2&lt;L504,"X
未達首次列計年度
Not reaching the initial calculation year",IF($E$2&gt;M504,"X
已過審核範圍 
Out of the audit scope","V"))))</f>
        <v/>
      </c>
      <c r="O506" s="149"/>
      <c r="P506" s="112"/>
      <c r="Q506" s="216"/>
    </row>
    <row r="507" spans="2:17" ht="24.75" customHeight="1">
      <c r="B507" s="219" t="str">
        <f t="shared" si="860"/>
        <v/>
      </c>
      <c r="C507" s="222"/>
      <c r="D507" s="225"/>
      <c r="E507" s="225"/>
      <c r="F507" s="132"/>
      <c r="G507" s="45" t="str" cm="1">
        <f t="array" ref="G507">IFERROR(INDEX(對照用!$B$1:$D$103,SMALL(IF(對照用!$B$1:$B$103=E504,ROW(對照用!$B$1:$B$103),"X"),MOD(ROW(),6)+1),3),"")</f>
        <v/>
      </c>
      <c r="H507" s="11"/>
      <c r="I507" s="230"/>
      <c r="J507" s="225"/>
      <c r="K507" s="233"/>
      <c r="L507" s="163"/>
      <c r="M507" s="146"/>
      <c r="N507" s="146" t="str">
        <f t="shared" ref="N507" si="863">IF(L504="","",IF(L504="X","X",IF($E$2&lt;L504,"X
未達首次列計年度
Not reaching the initial calculation year",IF($E$2&gt;M504,"X
已過審核範圍 
Out of the audit scope","V"))))</f>
        <v/>
      </c>
      <c r="O507" s="149"/>
      <c r="P507" s="112"/>
      <c r="Q507" s="216"/>
    </row>
    <row r="508" spans="2:17" ht="24.75" customHeight="1">
      <c r="B508" s="219" t="str">
        <f t="shared" si="860"/>
        <v/>
      </c>
      <c r="C508" s="222"/>
      <c r="D508" s="225"/>
      <c r="E508" s="225"/>
      <c r="F508" s="132"/>
      <c r="G508" s="45" t="str" cm="1">
        <f t="array" ref="G508">IFERROR(INDEX(對照用!$B$1:$D$103,SMALL(IF(對照用!$B$1:$B$103=E504,ROW(對照用!$B$1:$B$103),"X"),MOD(ROW(),6)+1),3),"")</f>
        <v/>
      </c>
      <c r="H508" s="11"/>
      <c r="I508" s="230"/>
      <c r="J508" s="225"/>
      <c r="K508" s="233"/>
      <c r="L508" s="163"/>
      <c r="M508" s="146"/>
      <c r="N508" s="146" t="str">
        <f t="shared" ref="N508" si="864">IF(L504="","",IF(L504="X","X",IF($E$2&lt;L504,"X
未達首次列計年度
Not reaching the initial calculation year",IF($E$2&gt;M504,"X
已過審核範圍 
Out of the audit scope","V"))))</f>
        <v/>
      </c>
      <c r="O508" s="149"/>
      <c r="P508" s="112"/>
      <c r="Q508" s="216"/>
    </row>
    <row r="509" spans="2:17" ht="24.75" customHeight="1" thickBot="1">
      <c r="B509" s="220" t="str">
        <f t="shared" si="860"/>
        <v/>
      </c>
      <c r="C509" s="223"/>
      <c r="D509" s="226"/>
      <c r="E509" s="226"/>
      <c r="F509" s="228"/>
      <c r="G509" s="46" t="str" cm="1">
        <f t="array" ref="G509">IFERROR(INDEX(對照用!$B$1:$D$103,SMALL(IF(對照用!$B$1:$B$103=E504,ROW(對照用!$B$1:$B$103),"X"),MOD(ROW(),6)+1),3),"")</f>
        <v/>
      </c>
      <c r="H509" s="12"/>
      <c r="I509" s="231"/>
      <c r="J509" s="226"/>
      <c r="K509" s="234"/>
      <c r="L509" s="236"/>
      <c r="M509" s="210"/>
      <c r="N509" s="210" t="str">
        <f t="shared" ref="N509" si="865">IF(L504="","",IF(L504="X","X",IF($E$2&lt;L504,"X
未達首次列計年度
Not reaching the initial calculation year",IF($E$2&gt;M504,"X
已過審核範圍 
Out of the audit scope","V"))))</f>
        <v/>
      </c>
      <c r="O509" s="212"/>
      <c r="P509" s="214"/>
      <c r="Q509" s="217"/>
    </row>
    <row r="510" spans="2:17" ht="24.75" customHeight="1">
      <c r="B510" s="218" t="str">
        <f t="shared" ref="B510" si="866">IF(E510&lt;&gt;"",B504+1,"")</f>
        <v/>
      </c>
      <c r="C510" s="221" t="str">
        <f t="shared" ref="C510" si="867">IF(D510&lt;&gt;"",IF(D510&lt;$E$2,"舊","當"),"")</f>
        <v/>
      </c>
      <c r="D510" s="224"/>
      <c r="E510" s="224"/>
      <c r="F510" s="227" t="str">
        <f>_xlfn.IFNA(VLOOKUP(E510,對照用!$B:$C,2,0)," ")</f>
        <v xml:space="preserve"> </v>
      </c>
      <c r="G510" s="44" t="str" cm="1">
        <f t="array" ref="G510">IFERROR(INDEX(對照用!$B$1:$D$103,SMALL(IF(對照用!$B$1:$B$103=E510,ROW(對照用!$B$1:$B$103),"X"),MOD(ROW(),6)+1),3),"")</f>
        <v/>
      </c>
      <c r="H510" s="10"/>
      <c r="I510" s="229"/>
      <c r="J510" s="224"/>
      <c r="K510" s="232"/>
      <c r="L510" s="235"/>
      <c r="M510" s="209" t="str">
        <f t="shared" ref="M510" si="868">IF(L510="X","X",IF(L510&lt;&gt;0,L510+9,""))</f>
        <v/>
      </c>
      <c r="N510" s="209" t="str">
        <f t="shared" ref="N510" si="869">IF(L510="","",IF(L510="X","X",IF($E$2&lt;L510,"X
未達首次列計年度
Not reaching the initial calculation year",IF($E$2&gt;M510,"X
已過審核範圍 
Out of the audit scope","V"))))</f>
        <v/>
      </c>
      <c r="O510" s="211"/>
      <c r="P510" s="213" t="str">
        <f t="shared" ref="P510" si="870">IF(N510="X
未達首次列計年度
Not reaching the initial calculation year",0,IF(N510="X
已過審核範圍 
Out of the audit scope",0,IF(N510="X",0,IF(N510="","",IF(O510&lt;&gt;"",O510,I510)))))</f>
        <v/>
      </c>
      <c r="Q510" s="215"/>
    </row>
    <row r="511" spans="2:17" ht="24.75" customHeight="1">
      <c r="B511" s="219" t="str">
        <f t="shared" ref="B511:B515" si="871">B510</f>
        <v/>
      </c>
      <c r="C511" s="222"/>
      <c r="D511" s="225"/>
      <c r="E511" s="225"/>
      <c r="F511" s="132"/>
      <c r="G511" s="45" t="str" cm="1">
        <f t="array" ref="G511">IFERROR(INDEX(對照用!$B$1:$D$103,SMALL(IF(對照用!$B$1:$B$103=E510,ROW(對照用!$B$1:$B$103),"X"),MOD(ROW(),6)+1),3),"")</f>
        <v/>
      </c>
      <c r="H511" s="11"/>
      <c r="I511" s="230"/>
      <c r="J511" s="225"/>
      <c r="K511" s="233"/>
      <c r="L511" s="163"/>
      <c r="M511" s="146"/>
      <c r="N511" s="146" t="str">
        <f t="shared" ref="N511" si="872">IF(L510="","",IF(L510="X","X",IF($E$2&lt;L510,"X
未達首次列計年度
Not reaching the initial calculation year",IF($E$2&gt;M510,"X
已過審核範圍 
Out of the audit scope","V"))))</f>
        <v/>
      </c>
      <c r="O511" s="149"/>
      <c r="P511" s="112"/>
      <c r="Q511" s="216"/>
    </row>
    <row r="512" spans="2:17" ht="24.75" customHeight="1">
      <c r="B512" s="219" t="str">
        <f t="shared" si="871"/>
        <v/>
      </c>
      <c r="C512" s="222"/>
      <c r="D512" s="225"/>
      <c r="E512" s="225"/>
      <c r="F512" s="132"/>
      <c r="G512" s="45" t="str" cm="1">
        <f t="array" ref="G512">IFERROR(INDEX(對照用!$B$1:$D$103,SMALL(IF(對照用!$B$1:$B$103=E510,ROW(對照用!$B$1:$B$103),"X"),MOD(ROW(),6)+1),3),"")</f>
        <v/>
      </c>
      <c r="H512" s="11"/>
      <c r="I512" s="230"/>
      <c r="J512" s="225"/>
      <c r="K512" s="233"/>
      <c r="L512" s="163"/>
      <c r="M512" s="146"/>
      <c r="N512" s="146" t="str">
        <f t="shared" ref="N512" si="873">IF(L510="","",IF(L510="X","X",IF($E$2&lt;L510,"X
未達首次列計年度
Not reaching the initial calculation year",IF($E$2&gt;M510,"X
已過審核範圍 
Out of the audit scope","V"))))</f>
        <v/>
      </c>
      <c r="O512" s="149"/>
      <c r="P512" s="112"/>
      <c r="Q512" s="216"/>
    </row>
    <row r="513" spans="2:17" ht="24.75" customHeight="1">
      <c r="B513" s="219" t="str">
        <f t="shared" si="871"/>
        <v/>
      </c>
      <c r="C513" s="222"/>
      <c r="D513" s="225"/>
      <c r="E513" s="225"/>
      <c r="F513" s="132"/>
      <c r="G513" s="45" t="str" cm="1">
        <f t="array" ref="G513">IFERROR(INDEX(對照用!$B$1:$D$103,SMALL(IF(對照用!$B$1:$B$103=E510,ROW(對照用!$B$1:$B$103),"X"),MOD(ROW(),6)+1),3),"")</f>
        <v/>
      </c>
      <c r="H513" s="11"/>
      <c r="I513" s="230"/>
      <c r="J513" s="225"/>
      <c r="K513" s="233"/>
      <c r="L513" s="163"/>
      <c r="M513" s="146"/>
      <c r="N513" s="146" t="str">
        <f t="shared" ref="N513" si="874">IF(L510="","",IF(L510="X","X",IF($E$2&lt;L510,"X
未達首次列計年度
Not reaching the initial calculation year",IF($E$2&gt;M510,"X
已過審核範圍 
Out of the audit scope","V"))))</f>
        <v/>
      </c>
      <c r="O513" s="149"/>
      <c r="P513" s="112"/>
      <c r="Q513" s="216"/>
    </row>
    <row r="514" spans="2:17" ht="24.75" customHeight="1">
      <c r="B514" s="219" t="str">
        <f t="shared" si="871"/>
        <v/>
      </c>
      <c r="C514" s="222"/>
      <c r="D514" s="225"/>
      <c r="E514" s="225"/>
      <c r="F514" s="132"/>
      <c r="G514" s="45" t="str" cm="1">
        <f t="array" ref="G514">IFERROR(INDEX(對照用!$B$1:$D$103,SMALL(IF(對照用!$B$1:$B$103=E510,ROW(對照用!$B$1:$B$103),"X"),MOD(ROW(),6)+1),3),"")</f>
        <v/>
      </c>
      <c r="H514" s="11"/>
      <c r="I514" s="230"/>
      <c r="J514" s="225"/>
      <c r="K514" s="233"/>
      <c r="L514" s="163"/>
      <c r="M514" s="146"/>
      <c r="N514" s="146" t="str">
        <f t="shared" ref="N514" si="875">IF(L510="","",IF(L510="X","X",IF($E$2&lt;L510,"X
未達首次列計年度
Not reaching the initial calculation year",IF($E$2&gt;M510,"X
已過審核範圍 
Out of the audit scope","V"))))</f>
        <v/>
      </c>
      <c r="O514" s="149"/>
      <c r="P514" s="112"/>
      <c r="Q514" s="216"/>
    </row>
    <row r="515" spans="2:17" ht="24.75" customHeight="1" thickBot="1">
      <c r="B515" s="220" t="str">
        <f t="shared" si="871"/>
        <v/>
      </c>
      <c r="C515" s="223"/>
      <c r="D515" s="226"/>
      <c r="E515" s="226"/>
      <c r="F515" s="228"/>
      <c r="G515" s="46" t="str" cm="1">
        <f t="array" ref="G515">IFERROR(INDEX(對照用!$B$1:$D$103,SMALL(IF(對照用!$B$1:$B$103=E510,ROW(對照用!$B$1:$B$103),"X"),MOD(ROW(),6)+1),3),"")</f>
        <v/>
      </c>
      <c r="H515" s="12"/>
      <c r="I515" s="231"/>
      <c r="J515" s="226"/>
      <c r="K515" s="234"/>
      <c r="L515" s="236"/>
      <c r="M515" s="210"/>
      <c r="N515" s="210" t="str">
        <f t="shared" ref="N515" si="876">IF(L510="","",IF(L510="X","X",IF($E$2&lt;L510,"X
未達首次列計年度
Not reaching the initial calculation year",IF($E$2&gt;M510,"X
已過審核範圍 
Out of the audit scope","V"))))</f>
        <v/>
      </c>
      <c r="O515" s="212"/>
      <c r="P515" s="214"/>
      <c r="Q515" s="217"/>
    </row>
    <row r="516" spans="2:17" ht="24.75" customHeight="1">
      <c r="B516" s="218" t="str">
        <f t="shared" ref="B516" si="877">IF(E516&lt;&gt;"",B510+1,"")</f>
        <v/>
      </c>
      <c r="C516" s="221" t="str">
        <f t="shared" ref="C516" si="878">IF(D516&lt;&gt;"",IF(D516&lt;$E$2,"舊","當"),"")</f>
        <v/>
      </c>
      <c r="D516" s="224"/>
      <c r="E516" s="224"/>
      <c r="F516" s="227" t="str">
        <f>_xlfn.IFNA(VLOOKUP(E516,對照用!$B:$C,2,0)," ")</f>
        <v xml:space="preserve"> </v>
      </c>
      <c r="G516" s="44" t="str" cm="1">
        <f t="array" ref="G516">IFERROR(INDEX(對照用!$B$1:$D$103,SMALL(IF(對照用!$B$1:$B$103=E516,ROW(對照用!$B$1:$B$103),"X"),MOD(ROW(),6)+1),3),"")</f>
        <v/>
      </c>
      <c r="H516" s="10"/>
      <c r="I516" s="229"/>
      <c r="J516" s="224"/>
      <c r="K516" s="232"/>
      <c r="L516" s="235"/>
      <c r="M516" s="209" t="str">
        <f t="shared" ref="M516" si="879">IF(L516="X","X",IF(L516&lt;&gt;0,L516+9,""))</f>
        <v/>
      </c>
      <c r="N516" s="209" t="str">
        <f t="shared" ref="N516" si="880">IF(L516="","",IF(L516="X","X",IF($E$2&lt;L516,"X
未達首次列計年度
Not reaching the initial calculation year",IF($E$2&gt;M516,"X
已過審核範圍 
Out of the audit scope","V"))))</f>
        <v/>
      </c>
      <c r="O516" s="211"/>
      <c r="P516" s="213" t="str">
        <f t="shared" ref="P516" si="881">IF(N516="X
未達首次列計年度
Not reaching the initial calculation year",0,IF(N516="X
已過審核範圍 
Out of the audit scope",0,IF(N516="X",0,IF(N516="","",IF(O516&lt;&gt;"",O516,I516)))))</f>
        <v/>
      </c>
      <c r="Q516" s="215"/>
    </row>
    <row r="517" spans="2:17" ht="24.75" customHeight="1">
      <c r="B517" s="219" t="str">
        <f t="shared" ref="B517:B521" si="882">B516</f>
        <v/>
      </c>
      <c r="C517" s="222"/>
      <c r="D517" s="225"/>
      <c r="E517" s="225"/>
      <c r="F517" s="132"/>
      <c r="G517" s="45" t="str" cm="1">
        <f t="array" ref="G517">IFERROR(INDEX(對照用!$B$1:$D$103,SMALL(IF(對照用!$B$1:$B$103=E516,ROW(對照用!$B$1:$B$103),"X"),MOD(ROW(),6)+1),3),"")</f>
        <v/>
      </c>
      <c r="H517" s="11"/>
      <c r="I517" s="230"/>
      <c r="J517" s="225"/>
      <c r="K517" s="233"/>
      <c r="L517" s="163"/>
      <c r="M517" s="146"/>
      <c r="N517" s="146" t="str">
        <f t="shared" ref="N517" si="883">IF(L516="","",IF(L516="X","X",IF($E$2&lt;L516,"X
未達首次列計年度
Not reaching the initial calculation year",IF($E$2&gt;M516,"X
已過審核範圍 
Out of the audit scope","V"))))</f>
        <v/>
      </c>
      <c r="O517" s="149"/>
      <c r="P517" s="112"/>
      <c r="Q517" s="216"/>
    </row>
    <row r="518" spans="2:17" ht="24.75" customHeight="1">
      <c r="B518" s="219" t="str">
        <f t="shared" si="882"/>
        <v/>
      </c>
      <c r="C518" s="222"/>
      <c r="D518" s="225"/>
      <c r="E518" s="225"/>
      <c r="F518" s="132"/>
      <c r="G518" s="45" t="str" cm="1">
        <f t="array" ref="G518">IFERROR(INDEX(對照用!$B$1:$D$103,SMALL(IF(對照用!$B$1:$B$103=E516,ROW(對照用!$B$1:$B$103),"X"),MOD(ROW(),6)+1),3),"")</f>
        <v/>
      </c>
      <c r="H518" s="11"/>
      <c r="I518" s="230"/>
      <c r="J518" s="225"/>
      <c r="K518" s="233"/>
      <c r="L518" s="163"/>
      <c r="M518" s="146"/>
      <c r="N518" s="146" t="str">
        <f t="shared" ref="N518" si="884">IF(L516="","",IF(L516="X","X",IF($E$2&lt;L516,"X
未達首次列計年度
Not reaching the initial calculation year",IF($E$2&gt;M516,"X
已過審核範圍 
Out of the audit scope","V"))))</f>
        <v/>
      </c>
      <c r="O518" s="149"/>
      <c r="P518" s="112"/>
      <c r="Q518" s="216"/>
    </row>
    <row r="519" spans="2:17" ht="24.75" customHeight="1">
      <c r="B519" s="219" t="str">
        <f t="shared" si="882"/>
        <v/>
      </c>
      <c r="C519" s="222"/>
      <c r="D519" s="225"/>
      <c r="E519" s="225"/>
      <c r="F519" s="132"/>
      <c r="G519" s="45" t="str" cm="1">
        <f t="array" ref="G519">IFERROR(INDEX(對照用!$B$1:$D$103,SMALL(IF(對照用!$B$1:$B$103=E516,ROW(對照用!$B$1:$B$103),"X"),MOD(ROW(),6)+1),3),"")</f>
        <v/>
      </c>
      <c r="H519" s="11"/>
      <c r="I519" s="230"/>
      <c r="J519" s="225"/>
      <c r="K519" s="233"/>
      <c r="L519" s="163"/>
      <c r="M519" s="146"/>
      <c r="N519" s="146" t="str">
        <f t="shared" ref="N519" si="885">IF(L516="","",IF(L516="X","X",IF($E$2&lt;L516,"X
未達首次列計年度
Not reaching the initial calculation year",IF($E$2&gt;M516,"X
已過審核範圍 
Out of the audit scope","V"))))</f>
        <v/>
      </c>
      <c r="O519" s="149"/>
      <c r="P519" s="112"/>
      <c r="Q519" s="216"/>
    </row>
    <row r="520" spans="2:17" ht="24.75" customHeight="1">
      <c r="B520" s="219" t="str">
        <f t="shared" si="882"/>
        <v/>
      </c>
      <c r="C520" s="222"/>
      <c r="D520" s="225"/>
      <c r="E520" s="225"/>
      <c r="F520" s="132"/>
      <c r="G520" s="45" t="str" cm="1">
        <f t="array" ref="G520">IFERROR(INDEX(對照用!$B$1:$D$103,SMALL(IF(對照用!$B$1:$B$103=E516,ROW(對照用!$B$1:$B$103),"X"),MOD(ROW(),6)+1),3),"")</f>
        <v/>
      </c>
      <c r="H520" s="11"/>
      <c r="I520" s="230"/>
      <c r="J520" s="225"/>
      <c r="K520" s="233"/>
      <c r="L520" s="163"/>
      <c r="M520" s="146"/>
      <c r="N520" s="146" t="str">
        <f t="shared" ref="N520" si="886">IF(L516="","",IF(L516="X","X",IF($E$2&lt;L516,"X
未達首次列計年度
Not reaching the initial calculation year",IF($E$2&gt;M516,"X
已過審核範圍 
Out of the audit scope","V"))))</f>
        <v/>
      </c>
      <c r="O520" s="149"/>
      <c r="P520" s="112"/>
      <c r="Q520" s="216"/>
    </row>
    <row r="521" spans="2:17" ht="24.75" customHeight="1" thickBot="1">
      <c r="B521" s="220" t="str">
        <f t="shared" si="882"/>
        <v/>
      </c>
      <c r="C521" s="223"/>
      <c r="D521" s="226"/>
      <c r="E521" s="226"/>
      <c r="F521" s="228"/>
      <c r="G521" s="46" t="str" cm="1">
        <f t="array" ref="G521">IFERROR(INDEX(對照用!$B$1:$D$103,SMALL(IF(對照用!$B$1:$B$103=E516,ROW(對照用!$B$1:$B$103),"X"),MOD(ROW(),6)+1),3),"")</f>
        <v/>
      </c>
      <c r="H521" s="12"/>
      <c r="I521" s="231"/>
      <c r="J521" s="226"/>
      <c r="K521" s="234"/>
      <c r="L521" s="236"/>
      <c r="M521" s="210"/>
      <c r="N521" s="210" t="str">
        <f t="shared" ref="N521" si="887">IF(L516="","",IF(L516="X","X",IF($E$2&lt;L516,"X
未達首次列計年度
Not reaching the initial calculation year",IF($E$2&gt;M516,"X
已過審核範圍 
Out of the audit scope","V"))))</f>
        <v/>
      </c>
      <c r="O521" s="212"/>
      <c r="P521" s="214"/>
      <c r="Q521" s="217"/>
    </row>
    <row r="522" spans="2:17" ht="24.75" customHeight="1">
      <c r="B522" s="218" t="str">
        <f t="shared" ref="B522" si="888">IF(E522&lt;&gt;"",B516+1,"")</f>
        <v/>
      </c>
      <c r="C522" s="221" t="str">
        <f t="shared" ref="C522" si="889">IF(D522&lt;&gt;"",IF(D522&lt;$E$2,"舊","當"),"")</f>
        <v/>
      </c>
      <c r="D522" s="224"/>
      <c r="E522" s="224"/>
      <c r="F522" s="227" t="str">
        <f>_xlfn.IFNA(VLOOKUP(E522,對照用!$B:$C,2,0)," ")</f>
        <v xml:space="preserve"> </v>
      </c>
      <c r="G522" s="44" t="str" cm="1">
        <f t="array" ref="G522">IFERROR(INDEX(對照用!$B$1:$D$103,SMALL(IF(對照用!$B$1:$B$103=E522,ROW(對照用!$B$1:$B$103),"X"),MOD(ROW(),6)+1),3),"")</f>
        <v/>
      </c>
      <c r="H522" s="10"/>
      <c r="I522" s="229"/>
      <c r="J522" s="224"/>
      <c r="K522" s="232"/>
      <c r="L522" s="235"/>
      <c r="M522" s="209" t="str">
        <f t="shared" ref="M522" si="890">IF(L522="X","X",IF(L522&lt;&gt;0,L522+9,""))</f>
        <v/>
      </c>
      <c r="N522" s="209" t="str">
        <f t="shared" ref="N522" si="891">IF(L522="","",IF(L522="X","X",IF($E$2&lt;L522,"X
未達首次列計年度
Not reaching the initial calculation year",IF($E$2&gt;M522,"X
已過審核範圍 
Out of the audit scope","V"))))</f>
        <v/>
      </c>
      <c r="O522" s="211"/>
      <c r="P522" s="213" t="str">
        <f t="shared" ref="P522" si="892">IF(N522="X
未達首次列計年度
Not reaching the initial calculation year",0,IF(N522="X
已過審核範圍 
Out of the audit scope",0,IF(N522="X",0,IF(N522="","",IF(O522&lt;&gt;"",O522,I522)))))</f>
        <v/>
      </c>
      <c r="Q522" s="215"/>
    </row>
    <row r="523" spans="2:17" ht="24.75" customHeight="1">
      <c r="B523" s="219" t="str">
        <f t="shared" ref="B523:B527" si="893">B522</f>
        <v/>
      </c>
      <c r="C523" s="222"/>
      <c r="D523" s="225"/>
      <c r="E523" s="225"/>
      <c r="F523" s="132"/>
      <c r="G523" s="45" t="str" cm="1">
        <f t="array" ref="G523">IFERROR(INDEX(對照用!$B$1:$D$103,SMALL(IF(對照用!$B$1:$B$103=E522,ROW(對照用!$B$1:$B$103),"X"),MOD(ROW(),6)+1),3),"")</f>
        <v/>
      </c>
      <c r="H523" s="11"/>
      <c r="I523" s="230"/>
      <c r="J523" s="225"/>
      <c r="K523" s="233"/>
      <c r="L523" s="163"/>
      <c r="M523" s="146"/>
      <c r="N523" s="146" t="str">
        <f t="shared" ref="N523" si="894">IF(L522="","",IF(L522="X","X",IF($E$2&lt;L522,"X
未達首次列計年度
Not reaching the initial calculation year",IF($E$2&gt;M522,"X
已過審核範圍 
Out of the audit scope","V"))))</f>
        <v/>
      </c>
      <c r="O523" s="149"/>
      <c r="P523" s="112"/>
      <c r="Q523" s="216"/>
    </row>
    <row r="524" spans="2:17" ht="24.75" customHeight="1">
      <c r="B524" s="219" t="str">
        <f t="shared" si="893"/>
        <v/>
      </c>
      <c r="C524" s="222"/>
      <c r="D524" s="225"/>
      <c r="E524" s="225"/>
      <c r="F524" s="132"/>
      <c r="G524" s="45" t="str" cm="1">
        <f t="array" ref="G524">IFERROR(INDEX(對照用!$B$1:$D$103,SMALL(IF(對照用!$B$1:$B$103=E522,ROW(對照用!$B$1:$B$103),"X"),MOD(ROW(),6)+1),3),"")</f>
        <v/>
      </c>
      <c r="H524" s="11"/>
      <c r="I524" s="230"/>
      <c r="J524" s="225"/>
      <c r="K524" s="233"/>
      <c r="L524" s="163"/>
      <c r="M524" s="146"/>
      <c r="N524" s="146" t="str">
        <f t="shared" ref="N524" si="895">IF(L522="","",IF(L522="X","X",IF($E$2&lt;L522,"X
未達首次列計年度
Not reaching the initial calculation year",IF($E$2&gt;M522,"X
已過審核範圍 
Out of the audit scope","V"))))</f>
        <v/>
      </c>
      <c r="O524" s="149"/>
      <c r="P524" s="112"/>
      <c r="Q524" s="216"/>
    </row>
    <row r="525" spans="2:17" ht="24.75" customHeight="1">
      <c r="B525" s="219" t="str">
        <f t="shared" si="893"/>
        <v/>
      </c>
      <c r="C525" s="222"/>
      <c r="D525" s="225"/>
      <c r="E525" s="225"/>
      <c r="F525" s="132"/>
      <c r="G525" s="45" t="str" cm="1">
        <f t="array" ref="G525">IFERROR(INDEX(對照用!$B$1:$D$103,SMALL(IF(對照用!$B$1:$B$103=E522,ROW(對照用!$B$1:$B$103),"X"),MOD(ROW(),6)+1),3),"")</f>
        <v/>
      </c>
      <c r="H525" s="11"/>
      <c r="I525" s="230"/>
      <c r="J525" s="225"/>
      <c r="K525" s="233"/>
      <c r="L525" s="163"/>
      <c r="M525" s="146"/>
      <c r="N525" s="146" t="str">
        <f t="shared" ref="N525" si="896">IF(L522="","",IF(L522="X","X",IF($E$2&lt;L522,"X
未達首次列計年度
Not reaching the initial calculation year",IF($E$2&gt;M522,"X
已過審核範圍 
Out of the audit scope","V"))))</f>
        <v/>
      </c>
      <c r="O525" s="149"/>
      <c r="P525" s="112"/>
      <c r="Q525" s="216"/>
    </row>
    <row r="526" spans="2:17" ht="24.75" customHeight="1">
      <c r="B526" s="219" t="str">
        <f t="shared" si="893"/>
        <v/>
      </c>
      <c r="C526" s="222"/>
      <c r="D526" s="225"/>
      <c r="E526" s="225"/>
      <c r="F526" s="132"/>
      <c r="G526" s="45" t="str" cm="1">
        <f t="array" ref="G526">IFERROR(INDEX(對照用!$B$1:$D$103,SMALL(IF(對照用!$B$1:$B$103=E522,ROW(對照用!$B$1:$B$103),"X"),MOD(ROW(),6)+1),3),"")</f>
        <v/>
      </c>
      <c r="H526" s="11"/>
      <c r="I526" s="230"/>
      <c r="J526" s="225"/>
      <c r="K526" s="233"/>
      <c r="L526" s="163"/>
      <c r="M526" s="146"/>
      <c r="N526" s="146" t="str">
        <f t="shared" ref="N526" si="897">IF(L522="","",IF(L522="X","X",IF($E$2&lt;L522,"X
未達首次列計年度
Not reaching the initial calculation year",IF($E$2&gt;M522,"X
已過審核範圍 
Out of the audit scope","V"))))</f>
        <v/>
      </c>
      <c r="O526" s="149"/>
      <c r="P526" s="112"/>
      <c r="Q526" s="216"/>
    </row>
    <row r="527" spans="2:17" ht="24.75" customHeight="1" thickBot="1">
      <c r="B527" s="220" t="str">
        <f t="shared" si="893"/>
        <v/>
      </c>
      <c r="C527" s="223"/>
      <c r="D527" s="226"/>
      <c r="E527" s="226"/>
      <c r="F527" s="228"/>
      <c r="G527" s="46" t="str" cm="1">
        <f t="array" ref="G527">IFERROR(INDEX(對照用!$B$1:$D$103,SMALL(IF(對照用!$B$1:$B$103=E522,ROW(對照用!$B$1:$B$103),"X"),MOD(ROW(),6)+1),3),"")</f>
        <v/>
      </c>
      <c r="H527" s="12"/>
      <c r="I527" s="231"/>
      <c r="J527" s="226"/>
      <c r="K527" s="234"/>
      <c r="L527" s="236"/>
      <c r="M527" s="210"/>
      <c r="N527" s="210" t="str">
        <f t="shared" ref="N527" si="898">IF(L522="","",IF(L522="X","X",IF($E$2&lt;L522,"X
未達首次列計年度
Not reaching the initial calculation year",IF($E$2&gt;M522,"X
已過審核範圍 
Out of the audit scope","V"))))</f>
        <v/>
      </c>
      <c r="O527" s="212"/>
      <c r="P527" s="214"/>
      <c r="Q527" s="217"/>
    </row>
    <row r="528" spans="2:17" ht="24.75" customHeight="1">
      <c r="B528" s="218" t="str">
        <f t="shared" ref="B528" si="899">IF(E528&lt;&gt;"",B522+1,"")</f>
        <v/>
      </c>
      <c r="C528" s="221" t="str">
        <f t="shared" ref="C528" si="900">IF(D528&lt;&gt;"",IF(D528&lt;$E$2,"舊","當"),"")</f>
        <v/>
      </c>
      <c r="D528" s="224"/>
      <c r="E528" s="224"/>
      <c r="F528" s="227" t="str">
        <f>_xlfn.IFNA(VLOOKUP(E528,對照用!$B:$C,2,0)," ")</f>
        <v xml:space="preserve"> </v>
      </c>
      <c r="G528" s="44" t="str" cm="1">
        <f t="array" ref="G528">IFERROR(INDEX(對照用!$B$1:$D$103,SMALL(IF(對照用!$B$1:$B$103=E528,ROW(對照用!$B$1:$B$103),"X"),MOD(ROW(),6)+1),3),"")</f>
        <v/>
      </c>
      <c r="H528" s="10"/>
      <c r="I528" s="229"/>
      <c r="J528" s="224"/>
      <c r="K528" s="232"/>
      <c r="L528" s="235"/>
      <c r="M528" s="209" t="str">
        <f t="shared" ref="M528" si="901">IF(L528="X","X",IF(L528&lt;&gt;0,L528+9,""))</f>
        <v/>
      </c>
      <c r="N528" s="209" t="str">
        <f t="shared" ref="N528" si="902">IF(L528="","",IF(L528="X","X",IF($E$2&lt;L528,"X
未達首次列計年度
Not reaching the initial calculation year",IF($E$2&gt;M528,"X
已過審核範圍 
Out of the audit scope","V"))))</f>
        <v/>
      </c>
      <c r="O528" s="211"/>
      <c r="P528" s="213" t="str">
        <f t="shared" ref="P528" si="903">IF(N528="X
未達首次列計年度
Not reaching the initial calculation year",0,IF(N528="X
已過審核範圍 
Out of the audit scope",0,IF(N528="X",0,IF(N528="","",IF(O528&lt;&gt;"",O528,I528)))))</f>
        <v/>
      </c>
      <c r="Q528" s="215"/>
    </row>
    <row r="529" spans="2:17" ht="24.75" customHeight="1">
      <c r="B529" s="219" t="str">
        <f t="shared" ref="B529:B533" si="904">B528</f>
        <v/>
      </c>
      <c r="C529" s="222"/>
      <c r="D529" s="225"/>
      <c r="E529" s="225"/>
      <c r="F529" s="132"/>
      <c r="G529" s="45" t="str" cm="1">
        <f t="array" ref="G529">IFERROR(INDEX(對照用!$B$1:$D$103,SMALL(IF(對照用!$B$1:$B$103=E528,ROW(對照用!$B$1:$B$103),"X"),MOD(ROW(),6)+1),3),"")</f>
        <v/>
      </c>
      <c r="H529" s="11"/>
      <c r="I529" s="230"/>
      <c r="J529" s="225"/>
      <c r="K529" s="233"/>
      <c r="L529" s="163"/>
      <c r="M529" s="146"/>
      <c r="N529" s="146" t="str">
        <f t="shared" ref="N529" si="905">IF(L528="","",IF(L528="X","X",IF($E$2&lt;L528,"X
未達首次列計年度
Not reaching the initial calculation year",IF($E$2&gt;M528,"X
已過審核範圍 
Out of the audit scope","V"))))</f>
        <v/>
      </c>
      <c r="O529" s="149"/>
      <c r="P529" s="112"/>
      <c r="Q529" s="216"/>
    </row>
    <row r="530" spans="2:17" ht="24.75" customHeight="1">
      <c r="B530" s="219" t="str">
        <f t="shared" si="904"/>
        <v/>
      </c>
      <c r="C530" s="222"/>
      <c r="D530" s="225"/>
      <c r="E530" s="225"/>
      <c r="F530" s="132"/>
      <c r="G530" s="45" t="str" cm="1">
        <f t="array" ref="G530">IFERROR(INDEX(對照用!$B$1:$D$103,SMALL(IF(對照用!$B$1:$B$103=E528,ROW(對照用!$B$1:$B$103),"X"),MOD(ROW(),6)+1),3),"")</f>
        <v/>
      </c>
      <c r="H530" s="11"/>
      <c r="I530" s="230"/>
      <c r="J530" s="225"/>
      <c r="K530" s="233"/>
      <c r="L530" s="163"/>
      <c r="M530" s="146"/>
      <c r="N530" s="146" t="str">
        <f t="shared" ref="N530" si="906">IF(L528="","",IF(L528="X","X",IF($E$2&lt;L528,"X
未達首次列計年度
Not reaching the initial calculation year",IF($E$2&gt;M528,"X
已過審核範圍 
Out of the audit scope","V"))))</f>
        <v/>
      </c>
      <c r="O530" s="149"/>
      <c r="P530" s="112"/>
      <c r="Q530" s="216"/>
    </row>
    <row r="531" spans="2:17" ht="24.75" customHeight="1">
      <c r="B531" s="219" t="str">
        <f t="shared" si="904"/>
        <v/>
      </c>
      <c r="C531" s="222"/>
      <c r="D531" s="225"/>
      <c r="E531" s="225"/>
      <c r="F531" s="132"/>
      <c r="G531" s="45" t="str" cm="1">
        <f t="array" ref="G531">IFERROR(INDEX(對照用!$B$1:$D$103,SMALL(IF(對照用!$B$1:$B$103=E528,ROW(對照用!$B$1:$B$103),"X"),MOD(ROW(),6)+1),3),"")</f>
        <v/>
      </c>
      <c r="H531" s="11"/>
      <c r="I531" s="230"/>
      <c r="J531" s="225"/>
      <c r="K531" s="233"/>
      <c r="L531" s="163"/>
      <c r="M531" s="146"/>
      <c r="N531" s="146" t="str">
        <f t="shared" ref="N531" si="907">IF(L528="","",IF(L528="X","X",IF($E$2&lt;L528,"X
未達首次列計年度
Not reaching the initial calculation year",IF($E$2&gt;M528,"X
已過審核範圍 
Out of the audit scope","V"))))</f>
        <v/>
      </c>
      <c r="O531" s="149"/>
      <c r="P531" s="112"/>
      <c r="Q531" s="216"/>
    </row>
    <row r="532" spans="2:17" ht="24.75" customHeight="1">
      <c r="B532" s="219" t="str">
        <f t="shared" si="904"/>
        <v/>
      </c>
      <c r="C532" s="222"/>
      <c r="D532" s="225"/>
      <c r="E532" s="225"/>
      <c r="F532" s="132"/>
      <c r="G532" s="45" t="str" cm="1">
        <f t="array" ref="G532">IFERROR(INDEX(對照用!$B$1:$D$103,SMALL(IF(對照用!$B$1:$B$103=E528,ROW(對照用!$B$1:$B$103),"X"),MOD(ROW(),6)+1),3),"")</f>
        <v/>
      </c>
      <c r="H532" s="11"/>
      <c r="I532" s="230"/>
      <c r="J532" s="225"/>
      <c r="K532" s="233"/>
      <c r="L532" s="163"/>
      <c r="M532" s="146"/>
      <c r="N532" s="146" t="str">
        <f t="shared" ref="N532" si="908">IF(L528="","",IF(L528="X","X",IF($E$2&lt;L528,"X
未達首次列計年度
Not reaching the initial calculation year",IF($E$2&gt;M528,"X
已過審核範圍 
Out of the audit scope","V"))))</f>
        <v/>
      </c>
      <c r="O532" s="149"/>
      <c r="P532" s="112"/>
      <c r="Q532" s="216"/>
    </row>
    <row r="533" spans="2:17" ht="24.75" customHeight="1" thickBot="1">
      <c r="B533" s="220" t="str">
        <f t="shared" si="904"/>
        <v/>
      </c>
      <c r="C533" s="223"/>
      <c r="D533" s="226"/>
      <c r="E533" s="226"/>
      <c r="F533" s="228"/>
      <c r="G533" s="46" t="str" cm="1">
        <f t="array" ref="G533">IFERROR(INDEX(對照用!$B$1:$D$103,SMALL(IF(對照用!$B$1:$B$103=E528,ROW(對照用!$B$1:$B$103),"X"),MOD(ROW(),6)+1),3),"")</f>
        <v/>
      </c>
      <c r="H533" s="12"/>
      <c r="I533" s="231"/>
      <c r="J533" s="226"/>
      <c r="K533" s="234"/>
      <c r="L533" s="236"/>
      <c r="M533" s="210"/>
      <c r="N533" s="210" t="str">
        <f t="shared" ref="N533" si="909">IF(L528="","",IF(L528="X","X",IF($E$2&lt;L528,"X
未達首次列計年度
Not reaching the initial calculation year",IF($E$2&gt;M528,"X
已過審核範圍 
Out of the audit scope","V"))))</f>
        <v/>
      </c>
      <c r="O533" s="212"/>
      <c r="P533" s="214"/>
      <c r="Q533" s="217"/>
    </row>
    <row r="534" spans="2:17" ht="24.75" customHeight="1">
      <c r="B534" s="218" t="str">
        <f t="shared" ref="B534" si="910">IF(E534&lt;&gt;"",B528+1,"")</f>
        <v/>
      </c>
      <c r="C534" s="221" t="str">
        <f t="shared" ref="C534" si="911">IF(D534&lt;&gt;"",IF(D534&lt;$E$2,"舊","當"),"")</f>
        <v/>
      </c>
      <c r="D534" s="224"/>
      <c r="E534" s="224"/>
      <c r="F534" s="227" t="str">
        <f>_xlfn.IFNA(VLOOKUP(E534,對照用!$B:$C,2,0)," ")</f>
        <v xml:space="preserve"> </v>
      </c>
      <c r="G534" s="44" t="str" cm="1">
        <f t="array" ref="G534">IFERROR(INDEX(對照用!$B$1:$D$103,SMALL(IF(對照用!$B$1:$B$103=E534,ROW(對照用!$B$1:$B$103),"X"),MOD(ROW(),6)+1),3),"")</f>
        <v/>
      </c>
      <c r="H534" s="10"/>
      <c r="I534" s="229"/>
      <c r="J534" s="224"/>
      <c r="K534" s="232"/>
      <c r="L534" s="235"/>
      <c r="M534" s="209" t="str">
        <f t="shared" ref="M534" si="912">IF(L534="X","X",IF(L534&lt;&gt;0,L534+9,""))</f>
        <v/>
      </c>
      <c r="N534" s="209" t="str">
        <f t="shared" ref="N534" si="913">IF(L534="","",IF(L534="X","X",IF($E$2&lt;L534,"X
未達首次列計年度
Not reaching the initial calculation year",IF($E$2&gt;M534,"X
已過審核範圍 
Out of the audit scope","V"))))</f>
        <v/>
      </c>
      <c r="O534" s="211"/>
      <c r="P534" s="213" t="str">
        <f t="shared" ref="P534" si="914">IF(N534="X
未達首次列計年度
Not reaching the initial calculation year",0,IF(N534="X
已過審核範圍 
Out of the audit scope",0,IF(N534="X",0,IF(N534="","",IF(O534&lt;&gt;"",O534,I534)))))</f>
        <v/>
      </c>
      <c r="Q534" s="215"/>
    </row>
    <row r="535" spans="2:17" ht="24.75" customHeight="1">
      <c r="B535" s="219" t="str">
        <f t="shared" ref="B535:B539" si="915">B534</f>
        <v/>
      </c>
      <c r="C535" s="222"/>
      <c r="D535" s="225"/>
      <c r="E535" s="225"/>
      <c r="F535" s="132"/>
      <c r="G535" s="45" t="str" cm="1">
        <f t="array" ref="G535">IFERROR(INDEX(對照用!$B$1:$D$103,SMALL(IF(對照用!$B$1:$B$103=E534,ROW(對照用!$B$1:$B$103),"X"),MOD(ROW(),6)+1),3),"")</f>
        <v/>
      </c>
      <c r="H535" s="11"/>
      <c r="I535" s="230"/>
      <c r="J535" s="225"/>
      <c r="K535" s="233"/>
      <c r="L535" s="163"/>
      <c r="M535" s="146"/>
      <c r="N535" s="146" t="str">
        <f t="shared" ref="N535" si="916">IF(L534="","",IF(L534="X","X",IF($E$2&lt;L534,"X
未達首次列計年度
Not reaching the initial calculation year",IF($E$2&gt;M534,"X
已過審核範圍 
Out of the audit scope","V"))))</f>
        <v/>
      </c>
      <c r="O535" s="149"/>
      <c r="P535" s="112"/>
      <c r="Q535" s="216"/>
    </row>
    <row r="536" spans="2:17" ht="24.75" customHeight="1">
      <c r="B536" s="219" t="str">
        <f t="shared" si="915"/>
        <v/>
      </c>
      <c r="C536" s="222"/>
      <c r="D536" s="225"/>
      <c r="E536" s="225"/>
      <c r="F536" s="132"/>
      <c r="G536" s="45" t="str" cm="1">
        <f t="array" ref="G536">IFERROR(INDEX(對照用!$B$1:$D$103,SMALL(IF(對照用!$B$1:$B$103=E534,ROW(對照用!$B$1:$B$103),"X"),MOD(ROW(),6)+1),3),"")</f>
        <v/>
      </c>
      <c r="H536" s="11"/>
      <c r="I536" s="230"/>
      <c r="J536" s="225"/>
      <c r="K536" s="233"/>
      <c r="L536" s="163"/>
      <c r="M536" s="146"/>
      <c r="N536" s="146" t="str">
        <f t="shared" ref="N536" si="917">IF(L534="","",IF(L534="X","X",IF($E$2&lt;L534,"X
未達首次列計年度
Not reaching the initial calculation year",IF($E$2&gt;M534,"X
已過審核範圍 
Out of the audit scope","V"))))</f>
        <v/>
      </c>
      <c r="O536" s="149"/>
      <c r="P536" s="112"/>
      <c r="Q536" s="216"/>
    </row>
    <row r="537" spans="2:17" ht="24.75" customHeight="1">
      <c r="B537" s="219" t="str">
        <f t="shared" si="915"/>
        <v/>
      </c>
      <c r="C537" s="222"/>
      <c r="D537" s="225"/>
      <c r="E537" s="225"/>
      <c r="F537" s="132"/>
      <c r="G537" s="45" t="str" cm="1">
        <f t="array" ref="G537">IFERROR(INDEX(對照用!$B$1:$D$103,SMALL(IF(對照用!$B$1:$B$103=E534,ROW(對照用!$B$1:$B$103),"X"),MOD(ROW(),6)+1),3),"")</f>
        <v/>
      </c>
      <c r="H537" s="11"/>
      <c r="I537" s="230"/>
      <c r="J537" s="225"/>
      <c r="K537" s="233"/>
      <c r="L537" s="163"/>
      <c r="M537" s="146"/>
      <c r="N537" s="146" t="str">
        <f t="shared" ref="N537" si="918">IF(L534="","",IF(L534="X","X",IF($E$2&lt;L534,"X
未達首次列計年度
Not reaching the initial calculation year",IF($E$2&gt;M534,"X
已過審核範圍 
Out of the audit scope","V"))))</f>
        <v/>
      </c>
      <c r="O537" s="149"/>
      <c r="P537" s="112"/>
      <c r="Q537" s="216"/>
    </row>
    <row r="538" spans="2:17" ht="24.75" customHeight="1">
      <c r="B538" s="219" t="str">
        <f t="shared" si="915"/>
        <v/>
      </c>
      <c r="C538" s="222"/>
      <c r="D538" s="225"/>
      <c r="E538" s="225"/>
      <c r="F538" s="132"/>
      <c r="G538" s="45" t="str" cm="1">
        <f t="array" ref="G538">IFERROR(INDEX(對照用!$B$1:$D$103,SMALL(IF(對照用!$B$1:$B$103=E534,ROW(對照用!$B$1:$B$103),"X"),MOD(ROW(),6)+1),3),"")</f>
        <v/>
      </c>
      <c r="H538" s="11"/>
      <c r="I538" s="230"/>
      <c r="J538" s="225"/>
      <c r="K538" s="233"/>
      <c r="L538" s="163"/>
      <c r="M538" s="146"/>
      <c r="N538" s="146" t="str">
        <f t="shared" ref="N538" si="919">IF(L534="","",IF(L534="X","X",IF($E$2&lt;L534,"X
未達首次列計年度
Not reaching the initial calculation year",IF($E$2&gt;M534,"X
已過審核範圍 
Out of the audit scope","V"))))</f>
        <v/>
      </c>
      <c r="O538" s="149"/>
      <c r="P538" s="112"/>
      <c r="Q538" s="216"/>
    </row>
    <row r="539" spans="2:17" ht="24.75" customHeight="1" thickBot="1">
      <c r="B539" s="220" t="str">
        <f t="shared" si="915"/>
        <v/>
      </c>
      <c r="C539" s="223"/>
      <c r="D539" s="226"/>
      <c r="E539" s="226"/>
      <c r="F539" s="228"/>
      <c r="G539" s="46" t="str" cm="1">
        <f t="array" ref="G539">IFERROR(INDEX(對照用!$B$1:$D$103,SMALL(IF(對照用!$B$1:$B$103=E534,ROW(對照用!$B$1:$B$103),"X"),MOD(ROW(),6)+1),3),"")</f>
        <v/>
      </c>
      <c r="H539" s="12"/>
      <c r="I539" s="231"/>
      <c r="J539" s="226"/>
      <c r="K539" s="234"/>
      <c r="L539" s="236"/>
      <c r="M539" s="210"/>
      <c r="N539" s="210" t="str">
        <f t="shared" ref="N539" si="920">IF(L534="","",IF(L534="X","X",IF($E$2&lt;L534,"X
未達首次列計年度
Not reaching the initial calculation year",IF($E$2&gt;M534,"X
已過審核範圍 
Out of the audit scope","V"))))</f>
        <v/>
      </c>
      <c r="O539" s="212"/>
      <c r="P539" s="214"/>
      <c r="Q539" s="217"/>
    </row>
    <row r="540" spans="2:17" ht="24.75" customHeight="1">
      <c r="B540" s="218" t="str">
        <f t="shared" ref="B540" si="921">IF(E540&lt;&gt;"",B534+1,"")</f>
        <v/>
      </c>
      <c r="C540" s="221" t="str">
        <f t="shared" ref="C540" si="922">IF(D540&lt;&gt;"",IF(D540&lt;$E$2,"舊","當"),"")</f>
        <v/>
      </c>
      <c r="D540" s="224"/>
      <c r="E540" s="224"/>
      <c r="F540" s="227" t="str">
        <f>_xlfn.IFNA(VLOOKUP(E540,對照用!$B:$C,2,0)," ")</f>
        <v xml:space="preserve"> </v>
      </c>
      <c r="G540" s="44" t="str" cm="1">
        <f t="array" ref="G540">IFERROR(INDEX(對照用!$B$1:$D$103,SMALL(IF(對照用!$B$1:$B$103=E540,ROW(對照用!$B$1:$B$103),"X"),MOD(ROW(),6)+1),3),"")</f>
        <v/>
      </c>
      <c r="H540" s="10"/>
      <c r="I540" s="229"/>
      <c r="J540" s="224"/>
      <c r="K540" s="232"/>
      <c r="L540" s="235"/>
      <c r="M540" s="209" t="str">
        <f t="shared" ref="M540" si="923">IF(L540="X","X",IF(L540&lt;&gt;0,L540+9,""))</f>
        <v/>
      </c>
      <c r="N540" s="209" t="str">
        <f t="shared" ref="N540" si="924">IF(L540="","",IF(L540="X","X",IF($E$2&lt;L540,"X
未達首次列計年度
Not reaching the initial calculation year",IF($E$2&gt;M540,"X
已過審核範圍 
Out of the audit scope","V"))))</f>
        <v/>
      </c>
      <c r="O540" s="211"/>
      <c r="P540" s="213" t="str">
        <f t="shared" ref="P540" si="925">IF(N540="X
未達首次列計年度
Not reaching the initial calculation year",0,IF(N540="X
已過審核範圍 
Out of the audit scope",0,IF(N540="X",0,IF(N540="","",IF(O540&lt;&gt;"",O540,I540)))))</f>
        <v/>
      </c>
      <c r="Q540" s="215"/>
    </row>
    <row r="541" spans="2:17" ht="24.75" customHeight="1">
      <c r="B541" s="219" t="str">
        <f t="shared" ref="B541:B545" si="926">B540</f>
        <v/>
      </c>
      <c r="C541" s="222"/>
      <c r="D541" s="225"/>
      <c r="E541" s="225"/>
      <c r="F541" s="132"/>
      <c r="G541" s="45" t="str" cm="1">
        <f t="array" ref="G541">IFERROR(INDEX(對照用!$B$1:$D$103,SMALL(IF(對照用!$B$1:$B$103=E540,ROW(對照用!$B$1:$B$103),"X"),MOD(ROW(),6)+1),3),"")</f>
        <v/>
      </c>
      <c r="H541" s="11"/>
      <c r="I541" s="230"/>
      <c r="J541" s="225"/>
      <c r="K541" s="233"/>
      <c r="L541" s="163"/>
      <c r="M541" s="146"/>
      <c r="N541" s="146" t="str">
        <f t="shared" ref="N541" si="927">IF(L540="","",IF(L540="X","X",IF($E$2&lt;L540,"X
未達首次列計年度
Not reaching the initial calculation year",IF($E$2&gt;M540,"X
已過審核範圍 
Out of the audit scope","V"))))</f>
        <v/>
      </c>
      <c r="O541" s="149"/>
      <c r="P541" s="112"/>
      <c r="Q541" s="216"/>
    </row>
    <row r="542" spans="2:17" ht="24.75" customHeight="1">
      <c r="B542" s="219" t="str">
        <f t="shared" si="926"/>
        <v/>
      </c>
      <c r="C542" s="222"/>
      <c r="D542" s="225"/>
      <c r="E542" s="225"/>
      <c r="F542" s="132"/>
      <c r="G542" s="45" t="str" cm="1">
        <f t="array" ref="G542">IFERROR(INDEX(對照用!$B$1:$D$103,SMALL(IF(對照用!$B$1:$B$103=E540,ROW(對照用!$B$1:$B$103),"X"),MOD(ROW(),6)+1),3),"")</f>
        <v/>
      </c>
      <c r="H542" s="11"/>
      <c r="I542" s="230"/>
      <c r="J542" s="225"/>
      <c r="K542" s="233"/>
      <c r="L542" s="163"/>
      <c r="M542" s="146"/>
      <c r="N542" s="146" t="str">
        <f t="shared" ref="N542" si="928">IF(L540="","",IF(L540="X","X",IF($E$2&lt;L540,"X
未達首次列計年度
Not reaching the initial calculation year",IF($E$2&gt;M540,"X
已過審核範圍 
Out of the audit scope","V"))))</f>
        <v/>
      </c>
      <c r="O542" s="149"/>
      <c r="P542" s="112"/>
      <c r="Q542" s="216"/>
    </row>
    <row r="543" spans="2:17" ht="24.75" customHeight="1">
      <c r="B543" s="219" t="str">
        <f t="shared" si="926"/>
        <v/>
      </c>
      <c r="C543" s="222"/>
      <c r="D543" s="225"/>
      <c r="E543" s="225"/>
      <c r="F543" s="132"/>
      <c r="G543" s="45" t="str" cm="1">
        <f t="array" ref="G543">IFERROR(INDEX(對照用!$B$1:$D$103,SMALL(IF(對照用!$B$1:$B$103=E540,ROW(對照用!$B$1:$B$103),"X"),MOD(ROW(),6)+1),3),"")</f>
        <v/>
      </c>
      <c r="H543" s="11"/>
      <c r="I543" s="230"/>
      <c r="J543" s="225"/>
      <c r="K543" s="233"/>
      <c r="L543" s="163"/>
      <c r="M543" s="146"/>
      <c r="N543" s="146" t="str">
        <f t="shared" ref="N543" si="929">IF(L540="","",IF(L540="X","X",IF($E$2&lt;L540,"X
未達首次列計年度
Not reaching the initial calculation year",IF($E$2&gt;M540,"X
已過審核範圍 
Out of the audit scope","V"))))</f>
        <v/>
      </c>
      <c r="O543" s="149"/>
      <c r="P543" s="112"/>
      <c r="Q543" s="216"/>
    </row>
    <row r="544" spans="2:17" ht="24.75" customHeight="1">
      <c r="B544" s="219" t="str">
        <f t="shared" si="926"/>
        <v/>
      </c>
      <c r="C544" s="222"/>
      <c r="D544" s="225"/>
      <c r="E544" s="225"/>
      <c r="F544" s="132"/>
      <c r="G544" s="45" t="str" cm="1">
        <f t="array" ref="G544">IFERROR(INDEX(對照用!$B$1:$D$103,SMALL(IF(對照用!$B$1:$B$103=E540,ROW(對照用!$B$1:$B$103),"X"),MOD(ROW(),6)+1),3),"")</f>
        <v/>
      </c>
      <c r="H544" s="11"/>
      <c r="I544" s="230"/>
      <c r="J544" s="225"/>
      <c r="K544" s="233"/>
      <c r="L544" s="163"/>
      <c r="M544" s="146"/>
      <c r="N544" s="146" t="str">
        <f t="shared" ref="N544" si="930">IF(L540="","",IF(L540="X","X",IF($E$2&lt;L540,"X
未達首次列計年度
Not reaching the initial calculation year",IF($E$2&gt;M540,"X
已過審核範圍 
Out of the audit scope","V"))))</f>
        <v/>
      </c>
      <c r="O544" s="149"/>
      <c r="P544" s="112"/>
      <c r="Q544" s="216"/>
    </row>
    <row r="545" spans="2:17" ht="24.75" customHeight="1" thickBot="1">
      <c r="B545" s="220" t="str">
        <f t="shared" si="926"/>
        <v/>
      </c>
      <c r="C545" s="223"/>
      <c r="D545" s="226"/>
      <c r="E545" s="226"/>
      <c r="F545" s="228"/>
      <c r="G545" s="46" t="str" cm="1">
        <f t="array" ref="G545">IFERROR(INDEX(對照用!$B$1:$D$103,SMALL(IF(對照用!$B$1:$B$103=E540,ROW(對照用!$B$1:$B$103),"X"),MOD(ROW(),6)+1),3),"")</f>
        <v/>
      </c>
      <c r="H545" s="12"/>
      <c r="I545" s="231"/>
      <c r="J545" s="226"/>
      <c r="K545" s="234"/>
      <c r="L545" s="236"/>
      <c r="M545" s="210"/>
      <c r="N545" s="210" t="str">
        <f t="shared" ref="N545" si="931">IF(L540="","",IF(L540="X","X",IF($E$2&lt;L540,"X
未達首次列計年度
Not reaching the initial calculation year",IF($E$2&gt;M540,"X
已過審核範圍 
Out of the audit scope","V"))))</f>
        <v/>
      </c>
      <c r="O545" s="212"/>
      <c r="P545" s="214"/>
      <c r="Q545" s="217"/>
    </row>
    <row r="546" spans="2:17" ht="24.75" customHeight="1">
      <c r="B546" s="218" t="str">
        <f t="shared" ref="B546" si="932">IF(E546&lt;&gt;"",B540+1,"")</f>
        <v/>
      </c>
      <c r="C546" s="221" t="str">
        <f t="shared" ref="C546" si="933">IF(D546&lt;&gt;"",IF(D546&lt;$E$2,"舊","當"),"")</f>
        <v/>
      </c>
      <c r="D546" s="224"/>
      <c r="E546" s="224"/>
      <c r="F546" s="227" t="str">
        <f>_xlfn.IFNA(VLOOKUP(E546,對照用!$B:$C,2,0)," ")</f>
        <v xml:space="preserve"> </v>
      </c>
      <c r="G546" s="44" t="str" cm="1">
        <f t="array" ref="G546">IFERROR(INDEX(對照用!$B$1:$D$103,SMALL(IF(對照用!$B$1:$B$103=E546,ROW(對照用!$B$1:$B$103),"X"),MOD(ROW(),6)+1),3),"")</f>
        <v/>
      </c>
      <c r="H546" s="10"/>
      <c r="I546" s="229"/>
      <c r="J546" s="224"/>
      <c r="K546" s="232"/>
      <c r="L546" s="235"/>
      <c r="M546" s="209" t="str">
        <f t="shared" ref="M546" si="934">IF(L546="X","X",IF(L546&lt;&gt;0,L546+9,""))</f>
        <v/>
      </c>
      <c r="N546" s="209" t="str">
        <f t="shared" ref="N546" si="935">IF(L546="","",IF(L546="X","X",IF($E$2&lt;L546,"X
未達首次列計年度
Not reaching the initial calculation year",IF($E$2&gt;M546,"X
已過審核範圍 
Out of the audit scope","V"))))</f>
        <v/>
      </c>
      <c r="O546" s="211"/>
      <c r="P546" s="213" t="str">
        <f t="shared" ref="P546" si="936">IF(N546="X
未達首次列計年度
Not reaching the initial calculation year",0,IF(N546="X
已過審核範圍 
Out of the audit scope",0,IF(N546="X",0,IF(N546="","",IF(O546&lt;&gt;"",O546,I546)))))</f>
        <v/>
      </c>
      <c r="Q546" s="215"/>
    </row>
    <row r="547" spans="2:17" ht="24.75" customHeight="1">
      <c r="B547" s="219" t="str">
        <f t="shared" ref="B547:B551" si="937">B546</f>
        <v/>
      </c>
      <c r="C547" s="222"/>
      <c r="D547" s="225"/>
      <c r="E547" s="225"/>
      <c r="F547" s="132"/>
      <c r="G547" s="45" t="str" cm="1">
        <f t="array" ref="G547">IFERROR(INDEX(對照用!$B$1:$D$103,SMALL(IF(對照用!$B$1:$B$103=E546,ROW(對照用!$B$1:$B$103),"X"),MOD(ROW(),6)+1),3),"")</f>
        <v/>
      </c>
      <c r="H547" s="11"/>
      <c r="I547" s="230"/>
      <c r="J547" s="225"/>
      <c r="K547" s="233"/>
      <c r="L547" s="163"/>
      <c r="M547" s="146"/>
      <c r="N547" s="146" t="str">
        <f t="shared" ref="N547" si="938">IF(L546="","",IF(L546="X","X",IF($E$2&lt;L546,"X
未達首次列計年度
Not reaching the initial calculation year",IF($E$2&gt;M546,"X
已過審核範圍 
Out of the audit scope","V"))))</f>
        <v/>
      </c>
      <c r="O547" s="149"/>
      <c r="P547" s="112"/>
      <c r="Q547" s="216"/>
    </row>
    <row r="548" spans="2:17" ht="24.75" customHeight="1">
      <c r="B548" s="219" t="str">
        <f t="shared" si="937"/>
        <v/>
      </c>
      <c r="C548" s="222"/>
      <c r="D548" s="225"/>
      <c r="E548" s="225"/>
      <c r="F548" s="132"/>
      <c r="G548" s="45" t="str" cm="1">
        <f t="array" ref="G548">IFERROR(INDEX(對照用!$B$1:$D$103,SMALL(IF(對照用!$B$1:$B$103=E546,ROW(對照用!$B$1:$B$103),"X"),MOD(ROW(),6)+1),3),"")</f>
        <v/>
      </c>
      <c r="H548" s="11"/>
      <c r="I548" s="230"/>
      <c r="J548" s="225"/>
      <c r="K548" s="233"/>
      <c r="L548" s="163"/>
      <c r="M548" s="146"/>
      <c r="N548" s="146" t="str">
        <f t="shared" ref="N548" si="939">IF(L546="","",IF(L546="X","X",IF($E$2&lt;L546,"X
未達首次列計年度
Not reaching the initial calculation year",IF($E$2&gt;M546,"X
已過審核範圍 
Out of the audit scope","V"))))</f>
        <v/>
      </c>
      <c r="O548" s="149"/>
      <c r="P548" s="112"/>
      <c r="Q548" s="216"/>
    </row>
    <row r="549" spans="2:17" ht="24.75" customHeight="1">
      <c r="B549" s="219" t="str">
        <f t="shared" si="937"/>
        <v/>
      </c>
      <c r="C549" s="222"/>
      <c r="D549" s="225"/>
      <c r="E549" s="225"/>
      <c r="F549" s="132"/>
      <c r="G549" s="45" t="str" cm="1">
        <f t="array" ref="G549">IFERROR(INDEX(對照用!$B$1:$D$103,SMALL(IF(對照用!$B$1:$B$103=E546,ROW(對照用!$B$1:$B$103),"X"),MOD(ROW(),6)+1),3),"")</f>
        <v/>
      </c>
      <c r="H549" s="11"/>
      <c r="I549" s="230"/>
      <c r="J549" s="225"/>
      <c r="K549" s="233"/>
      <c r="L549" s="163"/>
      <c r="M549" s="146"/>
      <c r="N549" s="146" t="str">
        <f t="shared" ref="N549" si="940">IF(L546="","",IF(L546="X","X",IF($E$2&lt;L546,"X
未達首次列計年度
Not reaching the initial calculation year",IF($E$2&gt;M546,"X
已過審核範圍 
Out of the audit scope","V"))))</f>
        <v/>
      </c>
      <c r="O549" s="149"/>
      <c r="P549" s="112"/>
      <c r="Q549" s="216"/>
    </row>
    <row r="550" spans="2:17" ht="24.75" customHeight="1">
      <c r="B550" s="219" t="str">
        <f t="shared" si="937"/>
        <v/>
      </c>
      <c r="C550" s="222"/>
      <c r="D550" s="225"/>
      <c r="E550" s="225"/>
      <c r="F550" s="132"/>
      <c r="G550" s="45" t="str" cm="1">
        <f t="array" ref="G550">IFERROR(INDEX(對照用!$B$1:$D$103,SMALL(IF(對照用!$B$1:$B$103=E546,ROW(對照用!$B$1:$B$103),"X"),MOD(ROW(),6)+1),3),"")</f>
        <v/>
      </c>
      <c r="H550" s="11"/>
      <c r="I550" s="230"/>
      <c r="J550" s="225"/>
      <c r="K550" s="233"/>
      <c r="L550" s="163"/>
      <c r="M550" s="146"/>
      <c r="N550" s="146" t="str">
        <f t="shared" ref="N550" si="941">IF(L546="","",IF(L546="X","X",IF($E$2&lt;L546,"X
未達首次列計年度
Not reaching the initial calculation year",IF($E$2&gt;M546,"X
已過審核範圍 
Out of the audit scope","V"))))</f>
        <v/>
      </c>
      <c r="O550" s="149"/>
      <c r="P550" s="112"/>
      <c r="Q550" s="216"/>
    </row>
    <row r="551" spans="2:17" ht="24.75" customHeight="1" thickBot="1">
      <c r="B551" s="220" t="str">
        <f t="shared" si="937"/>
        <v/>
      </c>
      <c r="C551" s="223"/>
      <c r="D551" s="226"/>
      <c r="E551" s="226"/>
      <c r="F551" s="228"/>
      <c r="G551" s="46" t="str" cm="1">
        <f t="array" ref="G551">IFERROR(INDEX(對照用!$B$1:$D$103,SMALL(IF(對照用!$B$1:$B$103=E546,ROW(對照用!$B$1:$B$103),"X"),MOD(ROW(),6)+1),3),"")</f>
        <v/>
      </c>
      <c r="H551" s="12"/>
      <c r="I551" s="231"/>
      <c r="J551" s="226"/>
      <c r="K551" s="234"/>
      <c r="L551" s="236"/>
      <c r="M551" s="210"/>
      <c r="N551" s="210" t="str">
        <f t="shared" ref="N551" si="942">IF(L546="","",IF(L546="X","X",IF($E$2&lt;L546,"X
未達首次列計年度
Not reaching the initial calculation year",IF($E$2&gt;M546,"X
已過審核範圍 
Out of the audit scope","V"))))</f>
        <v/>
      </c>
      <c r="O551" s="212"/>
      <c r="P551" s="214"/>
      <c r="Q551" s="217"/>
    </row>
    <row r="552" spans="2:17" ht="24.75" customHeight="1">
      <c r="B552" s="218" t="str">
        <f t="shared" ref="B552" si="943">IF(E552&lt;&gt;"",B546+1,"")</f>
        <v/>
      </c>
      <c r="C552" s="221" t="str">
        <f t="shared" ref="C552" si="944">IF(D552&lt;&gt;"",IF(D552&lt;$E$2,"舊","當"),"")</f>
        <v/>
      </c>
      <c r="D552" s="224"/>
      <c r="E552" s="224"/>
      <c r="F552" s="227" t="str">
        <f>_xlfn.IFNA(VLOOKUP(E552,對照用!$B:$C,2,0)," ")</f>
        <v xml:space="preserve"> </v>
      </c>
      <c r="G552" s="44" t="str" cm="1">
        <f t="array" ref="G552">IFERROR(INDEX(對照用!$B$1:$D$103,SMALL(IF(對照用!$B$1:$B$103=E552,ROW(對照用!$B$1:$B$103),"X"),MOD(ROW(),6)+1),3),"")</f>
        <v/>
      </c>
      <c r="H552" s="10"/>
      <c r="I552" s="229"/>
      <c r="J552" s="224"/>
      <c r="K552" s="232"/>
      <c r="L552" s="235"/>
      <c r="M552" s="209" t="str">
        <f t="shared" ref="M552" si="945">IF(L552="X","X",IF(L552&lt;&gt;0,L552+9,""))</f>
        <v/>
      </c>
      <c r="N552" s="209" t="str">
        <f t="shared" ref="N552" si="946">IF(L552="","",IF(L552="X","X",IF($E$2&lt;L552,"X
未達首次列計年度
Not reaching the initial calculation year",IF($E$2&gt;M552,"X
已過審核範圍 
Out of the audit scope","V"))))</f>
        <v/>
      </c>
      <c r="O552" s="211"/>
      <c r="P552" s="213" t="str">
        <f t="shared" ref="P552" si="947">IF(N552="X
未達首次列計年度
Not reaching the initial calculation year",0,IF(N552="X
已過審核範圍 
Out of the audit scope",0,IF(N552="X",0,IF(N552="","",IF(O552&lt;&gt;"",O552,I552)))))</f>
        <v/>
      </c>
      <c r="Q552" s="215"/>
    </row>
    <row r="553" spans="2:17" ht="24.75" customHeight="1">
      <c r="B553" s="219" t="str">
        <f t="shared" ref="B553:B557" si="948">B552</f>
        <v/>
      </c>
      <c r="C553" s="222"/>
      <c r="D553" s="225"/>
      <c r="E553" s="225"/>
      <c r="F553" s="132"/>
      <c r="G553" s="45" t="str" cm="1">
        <f t="array" ref="G553">IFERROR(INDEX(對照用!$B$1:$D$103,SMALL(IF(對照用!$B$1:$B$103=E552,ROW(對照用!$B$1:$B$103),"X"),MOD(ROW(),6)+1),3),"")</f>
        <v/>
      </c>
      <c r="H553" s="11"/>
      <c r="I553" s="230"/>
      <c r="J553" s="225"/>
      <c r="K553" s="233"/>
      <c r="L553" s="163"/>
      <c r="M553" s="146"/>
      <c r="N553" s="146" t="str">
        <f t="shared" ref="N553" si="949">IF(L552="","",IF(L552="X","X",IF($E$2&lt;L552,"X
未達首次列計年度
Not reaching the initial calculation year",IF($E$2&gt;M552,"X
已過審核範圍 
Out of the audit scope","V"))))</f>
        <v/>
      </c>
      <c r="O553" s="149"/>
      <c r="P553" s="112"/>
      <c r="Q553" s="216"/>
    </row>
    <row r="554" spans="2:17" ht="24.75" customHeight="1">
      <c r="B554" s="219" t="str">
        <f t="shared" si="948"/>
        <v/>
      </c>
      <c r="C554" s="222"/>
      <c r="D554" s="225"/>
      <c r="E554" s="225"/>
      <c r="F554" s="132"/>
      <c r="G554" s="45" t="str" cm="1">
        <f t="array" ref="G554">IFERROR(INDEX(對照用!$B$1:$D$103,SMALL(IF(對照用!$B$1:$B$103=E552,ROW(對照用!$B$1:$B$103),"X"),MOD(ROW(),6)+1),3),"")</f>
        <v/>
      </c>
      <c r="H554" s="11"/>
      <c r="I554" s="230"/>
      <c r="J554" s="225"/>
      <c r="K554" s="233"/>
      <c r="L554" s="163"/>
      <c r="M554" s="146"/>
      <c r="N554" s="146" t="str">
        <f t="shared" ref="N554" si="950">IF(L552="","",IF(L552="X","X",IF($E$2&lt;L552,"X
未達首次列計年度
Not reaching the initial calculation year",IF($E$2&gt;M552,"X
已過審核範圍 
Out of the audit scope","V"))))</f>
        <v/>
      </c>
      <c r="O554" s="149"/>
      <c r="P554" s="112"/>
      <c r="Q554" s="216"/>
    </row>
    <row r="555" spans="2:17" ht="24.75" customHeight="1">
      <c r="B555" s="219" t="str">
        <f t="shared" si="948"/>
        <v/>
      </c>
      <c r="C555" s="222"/>
      <c r="D555" s="225"/>
      <c r="E555" s="225"/>
      <c r="F555" s="132"/>
      <c r="G555" s="45" t="str" cm="1">
        <f t="array" ref="G555">IFERROR(INDEX(對照用!$B$1:$D$103,SMALL(IF(對照用!$B$1:$B$103=E552,ROW(對照用!$B$1:$B$103),"X"),MOD(ROW(),6)+1),3),"")</f>
        <v/>
      </c>
      <c r="H555" s="11"/>
      <c r="I555" s="230"/>
      <c r="J555" s="225"/>
      <c r="K555" s="233"/>
      <c r="L555" s="163"/>
      <c r="M555" s="146"/>
      <c r="N555" s="146" t="str">
        <f t="shared" ref="N555" si="951">IF(L552="","",IF(L552="X","X",IF($E$2&lt;L552,"X
未達首次列計年度
Not reaching the initial calculation year",IF($E$2&gt;M552,"X
已過審核範圍 
Out of the audit scope","V"))))</f>
        <v/>
      </c>
      <c r="O555" s="149"/>
      <c r="P555" s="112"/>
      <c r="Q555" s="216"/>
    </row>
    <row r="556" spans="2:17" ht="24.75" customHeight="1">
      <c r="B556" s="219" t="str">
        <f t="shared" si="948"/>
        <v/>
      </c>
      <c r="C556" s="222"/>
      <c r="D556" s="225"/>
      <c r="E556" s="225"/>
      <c r="F556" s="132"/>
      <c r="G556" s="45" t="str" cm="1">
        <f t="array" ref="G556">IFERROR(INDEX(對照用!$B$1:$D$103,SMALL(IF(對照用!$B$1:$B$103=E552,ROW(對照用!$B$1:$B$103),"X"),MOD(ROW(),6)+1),3),"")</f>
        <v/>
      </c>
      <c r="H556" s="11"/>
      <c r="I556" s="230"/>
      <c r="J556" s="225"/>
      <c r="K556" s="233"/>
      <c r="L556" s="163"/>
      <c r="M556" s="146"/>
      <c r="N556" s="146" t="str">
        <f t="shared" ref="N556" si="952">IF(L552="","",IF(L552="X","X",IF($E$2&lt;L552,"X
未達首次列計年度
Not reaching the initial calculation year",IF($E$2&gt;M552,"X
已過審核範圍 
Out of the audit scope","V"))))</f>
        <v/>
      </c>
      <c r="O556" s="149"/>
      <c r="P556" s="112"/>
      <c r="Q556" s="216"/>
    </row>
    <row r="557" spans="2:17" ht="24.75" customHeight="1" thickBot="1">
      <c r="B557" s="220" t="str">
        <f t="shared" si="948"/>
        <v/>
      </c>
      <c r="C557" s="223"/>
      <c r="D557" s="226"/>
      <c r="E557" s="226"/>
      <c r="F557" s="228"/>
      <c r="G557" s="46" t="str" cm="1">
        <f t="array" ref="G557">IFERROR(INDEX(對照用!$B$1:$D$103,SMALL(IF(對照用!$B$1:$B$103=E552,ROW(對照用!$B$1:$B$103),"X"),MOD(ROW(),6)+1),3),"")</f>
        <v/>
      </c>
      <c r="H557" s="12"/>
      <c r="I557" s="231"/>
      <c r="J557" s="226"/>
      <c r="K557" s="234"/>
      <c r="L557" s="236"/>
      <c r="M557" s="210"/>
      <c r="N557" s="210" t="str">
        <f t="shared" ref="N557" si="953">IF(L552="","",IF(L552="X","X",IF($E$2&lt;L552,"X
未達首次列計年度
Not reaching the initial calculation year",IF($E$2&gt;M552,"X
已過審核範圍 
Out of the audit scope","V"))))</f>
        <v/>
      </c>
      <c r="O557" s="212"/>
      <c r="P557" s="214"/>
      <c r="Q557" s="217"/>
    </row>
    <row r="558" spans="2:17" ht="24.75" customHeight="1">
      <c r="B558" s="218" t="str">
        <f t="shared" ref="B558" si="954">IF(E558&lt;&gt;"",B552+1,"")</f>
        <v/>
      </c>
      <c r="C558" s="221" t="str">
        <f t="shared" ref="C558" si="955">IF(D558&lt;&gt;"",IF(D558&lt;$E$2,"舊","當"),"")</f>
        <v/>
      </c>
      <c r="D558" s="224"/>
      <c r="E558" s="224"/>
      <c r="F558" s="227" t="str">
        <f>_xlfn.IFNA(VLOOKUP(E558,對照用!$B:$C,2,0)," ")</f>
        <v xml:space="preserve"> </v>
      </c>
      <c r="G558" s="44" t="str" cm="1">
        <f t="array" ref="G558">IFERROR(INDEX(對照用!$B$1:$D$103,SMALL(IF(對照用!$B$1:$B$103=E558,ROW(對照用!$B$1:$B$103),"X"),MOD(ROW(),6)+1),3),"")</f>
        <v/>
      </c>
      <c r="H558" s="10"/>
      <c r="I558" s="229"/>
      <c r="J558" s="224"/>
      <c r="K558" s="232"/>
      <c r="L558" s="235"/>
      <c r="M558" s="209" t="str">
        <f t="shared" ref="M558" si="956">IF(L558="X","X",IF(L558&lt;&gt;0,L558+9,""))</f>
        <v/>
      </c>
      <c r="N558" s="209" t="str">
        <f t="shared" ref="N558" si="957">IF(L558="","",IF(L558="X","X",IF($E$2&lt;L558,"X
未達首次列計年度
Not reaching the initial calculation year",IF($E$2&gt;M558,"X
已過審核範圍 
Out of the audit scope","V"))))</f>
        <v/>
      </c>
      <c r="O558" s="211"/>
      <c r="P558" s="213" t="str">
        <f t="shared" ref="P558" si="958">IF(N558="X
未達首次列計年度
Not reaching the initial calculation year",0,IF(N558="X
已過審核範圍 
Out of the audit scope",0,IF(N558="X",0,IF(N558="","",IF(O558&lt;&gt;"",O558,I558)))))</f>
        <v/>
      </c>
      <c r="Q558" s="215"/>
    </row>
    <row r="559" spans="2:17" ht="24.75" customHeight="1">
      <c r="B559" s="219" t="str">
        <f t="shared" ref="B559:B563" si="959">B558</f>
        <v/>
      </c>
      <c r="C559" s="222"/>
      <c r="D559" s="225"/>
      <c r="E559" s="225"/>
      <c r="F559" s="132"/>
      <c r="G559" s="45" t="str" cm="1">
        <f t="array" ref="G559">IFERROR(INDEX(對照用!$B$1:$D$103,SMALL(IF(對照用!$B$1:$B$103=E558,ROW(對照用!$B$1:$B$103),"X"),MOD(ROW(),6)+1),3),"")</f>
        <v/>
      </c>
      <c r="H559" s="11"/>
      <c r="I559" s="230"/>
      <c r="J559" s="225"/>
      <c r="K559" s="233"/>
      <c r="L559" s="163"/>
      <c r="M559" s="146"/>
      <c r="N559" s="146" t="str">
        <f t="shared" ref="N559" si="960">IF(L558="","",IF(L558="X","X",IF($E$2&lt;L558,"X
未達首次列計年度
Not reaching the initial calculation year",IF($E$2&gt;M558,"X
已過審核範圍 
Out of the audit scope","V"))))</f>
        <v/>
      </c>
      <c r="O559" s="149"/>
      <c r="P559" s="112"/>
      <c r="Q559" s="216"/>
    </row>
    <row r="560" spans="2:17" ht="24.75" customHeight="1">
      <c r="B560" s="219" t="str">
        <f t="shared" si="959"/>
        <v/>
      </c>
      <c r="C560" s="222"/>
      <c r="D560" s="225"/>
      <c r="E560" s="225"/>
      <c r="F560" s="132"/>
      <c r="G560" s="45" t="str" cm="1">
        <f t="array" ref="G560">IFERROR(INDEX(對照用!$B$1:$D$103,SMALL(IF(對照用!$B$1:$B$103=E558,ROW(對照用!$B$1:$B$103),"X"),MOD(ROW(),6)+1),3),"")</f>
        <v/>
      </c>
      <c r="H560" s="11"/>
      <c r="I560" s="230"/>
      <c r="J560" s="225"/>
      <c r="K560" s="233"/>
      <c r="L560" s="163"/>
      <c r="M560" s="146"/>
      <c r="N560" s="146" t="str">
        <f t="shared" ref="N560" si="961">IF(L558="","",IF(L558="X","X",IF($E$2&lt;L558,"X
未達首次列計年度
Not reaching the initial calculation year",IF($E$2&gt;M558,"X
已過審核範圍 
Out of the audit scope","V"))))</f>
        <v/>
      </c>
      <c r="O560" s="149"/>
      <c r="P560" s="112"/>
      <c r="Q560" s="216"/>
    </row>
    <row r="561" spans="2:17" ht="24.75" customHeight="1">
      <c r="B561" s="219" t="str">
        <f t="shared" si="959"/>
        <v/>
      </c>
      <c r="C561" s="222"/>
      <c r="D561" s="225"/>
      <c r="E561" s="225"/>
      <c r="F561" s="132"/>
      <c r="G561" s="45" t="str" cm="1">
        <f t="array" ref="G561">IFERROR(INDEX(對照用!$B$1:$D$103,SMALL(IF(對照用!$B$1:$B$103=E558,ROW(對照用!$B$1:$B$103),"X"),MOD(ROW(),6)+1),3),"")</f>
        <v/>
      </c>
      <c r="H561" s="11"/>
      <c r="I561" s="230"/>
      <c r="J561" s="225"/>
      <c r="K561" s="233"/>
      <c r="L561" s="163"/>
      <c r="M561" s="146"/>
      <c r="N561" s="146" t="str">
        <f t="shared" ref="N561" si="962">IF(L558="","",IF(L558="X","X",IF($E$2&lt;L558,"X
未達首次列計年度
Not reaching the initial calculation year",IF($E$2&gt;M558,"X
已過審核範圍 
Out of the audit scope","V"))))</f>
        <v/>
      </c>
      <c r="O561" s="149"/>
      <c r="P561" s="112"/>
      <c r="Q561" s="216"/>
    </row>
    <row r="562" spans="2:17" ht="24.75" customHeight="1">
      <c r="B562" s="219" t="str">
        <f t="shared" si="959"/>
        <v/>
      </c>
      <c r="C562" s="222"/>
      <c r="D562" s="225"/>
      <c r="E562" s="225"/>
      <c r="F562" s="132"/>
      <c r="G562" s="45" t="str" cm="1">
        <f t="array" ref="G562">IFERROR(INDEX(對照用!$B$1:$D$103,SMALL(IF(對照用!$B$1:$B$103=E558,ROW(對照用!$B$1:$B$103),"X"),MOD(ROW(),6)+1),3),"")</f>
        <v/>
      </c>
      <c r="H562" s="11"/>
      <c r="I562" s="230"/>
      <c r="J562" s="225"/>
      <c r="K562" s="233"/>
      <c r="L562" s="163"/>
      <c r="M562" s="146"/>
      <c r="N562" s="146" t="str">
        <f t="shared" ref="N562" si="963">IF(L558="","",IF(L558="X","X",IF($E$2&lt;L558,"X
未達首次列計年度
Not reaching the initial calculation year",IF($E$2&gt;M558,"X
已過審核範圍 
Out of the audit scope","V"))))</f>
        <v/>
      </c>
      <c r="O562" s="149"/>
      <c r="P562" s="112"/>
      <c r="Q562" s="216"/>
    </row>
    <row r="563" spans="2:17" ht="24.75" customHeight="1" thickBot="1">
      <c r="B563" s="220" t="str">
        <f t="shared" si="959"/>
        <v/>
      </c>
      <c r="C563" s="223"/>
      <c r="D563" s="226"/>
      <c r="E563" s="226"/>
      <c r="F563" s="228"/>
      <c r="G563" s="46" t="str" cm="1">
        <f t="array" ref="G563">IFERROR(INDEX(對照用!$B$1:$D$103,SMALL(IF(對照用!$B$1:$B$103=E558,ROW(對照用!$B$1:$B$103),"X"),MOD(ROW(),6)+1),3),"")</f>
        <v/>
      </c>
      <c r="H563" s="12"/>
      <c r="I563" s="231"/>
      <c r="J563" s="226"/>
      <c r="K563" s="234"/>
      <c r="L563" s="236"/>
      <c r="M563" s="210"/>
      <c r="N563" s="210" t="str">
        <f t="shared" ref="N563" si="964">IF(L558="","",IF(L558="X","X",IF($E$2&lt;L558,"X
未達首次列計年度
Not reaching the initial calculation year",IF($E$2&gt;M558,"X
已過審核範圍 
Out of the audit scope","V"))))</f>
        <v/>
      </c>
      <c r="O563" s="212"/>
      <c r="P563" s="214"/>
      <c r="Q563" s="217"/>
    </row>
    <row r="564" spans="2:17" ht="24.75" customHeight="1">
      <c r="B564" s="218" t="str">
        <f t="shared" ref="B564" si="965">IF(E564&lt;&gt;"",B558+1,"")</f>
        <v/>
      </c>
      <c r="C564" s="221" t="str">
        <f t="shared" ref="C564" si="966">IF(D564&lt;&gt;"",IF(D564&lt;$E$2,"舊","當"),"")</f>
        <v/>
      </c>
      <c r="D564" s="224"/>
      <c r="E564" s="224"/>
      <c r="F564" s="227" t="str">
        <f>_xlfn.IFNA(VLOOKUP(E564,對照用!$B:$C,2,0)," ")</f>
        <v xml:space="preserve"> </v>
      </c>
      <c r="G564" s="44" t="str" cm="1">
        <f t="array" ref="G564">IFERROR(INDEX(對照用!$B$1:$D$103,SMALL(IF(對照用!$B$1:$B$103=E564,ROW(對照用!$B$1:$B$103),"X"),MOD(ROW(),6)+1),3),"")</f>
        <v/>
      </c>
      <c r="H564" s="10"/>
      <c r="I564" s="229"/>
      <c r="J564" s="224"/>
      <c r="K564" s="232"/>
      <c r="L564" s="235"/>
      <c r="M564" s="209" t="str">
        <f t="shared" ref="M564" si="967">IF(L564="X","X",IF(L564&lt;&gt;0,L564+9,""))</f>
        <v/>
      </c>
      <c r="N564" s="209" t="str">
        <f t="shared" ref="N564" si="968">IF(L564="","",IF(L564="X","X",IF($E$2&lt;L564,"X
未達首次列計年度
Not reaching the initial calculation year",IF($E$2&gt;M564,"X
已過審核範圍 
Out of the audit scope","V"))))</f>
        <v/>
      </c>
      <c r="O564" s="211"/>
      <c r="P564" s="213" t="str">
        <f t="shared" ref="P564" si="969">IF(N564="X
未達首次列計年度
Not reaching the initial calculation year",0,IF(N564="X
已過審核範圍 
Out of the audit scope",0,IF(N564="X",0,IF(N564="","",IF(O564&lt;&gt;"",O564,I564)))))</f>
        <v/>
      </c>
      <c r="Q564" s="215"/>
    </row>
    <row r="565" spans="2:17" ht="24.75" customHeight="1">
      <c r="B565" s="219" t="str">
        <f t="shared" ref="B565:B569" si="970">B564</f>
        <v/>
      </c>
      <c r="C565" s="222"/>
      <c r="D565" s="225"/>
      <c r="E565" s="225"/>
      <c r="F565" s="132"/>
      <c r="G565" s="45" t="str" cm="1">
        <f t="array" ref="G565">IFERROR(INDEX(對照用!$B$1:$D$103,SMALL(IF(對照用!$B$1:$B$103=E564,ROW(對照用!$B$1:$B$103),"X"),MOD(ROW(),6)+1),3),"")</f>
        <v/>
      </c>
      <c r="H565" s="11"/>
      <c r="I565" s="230"/>
      <c r="J565" s="225"/>
      <c r="K565" s="233"/>
      <c r="L565" s="163"/>
      <c r="M565" s="146"/>
      <c r="N565" s="146" t="str">
        <f t="shared" ref="N565" si="971">IF(L564="","",IF(L564="X","X",IF($E$2&lt;L564,"X
未達首次列計年度
Not reaching the initial calculation year",IF($E$2&gt;M564,"X
已過審核範圍 
Out of the audit scope","V"))))</f>
        <v/>
      </c>
      <c r="O565" s="149"/>
      <c r="P565" s="112"/>
      <c r="Q565" s="216"/>
    </row>
    <row r="566" spans="2:17" ht="24.75" customHeight="1">
      <c r="B566" s="219" t="str">
        <f t="shared" si="970"/>
        <v/>
      </c>
      <c r="C566" s="222"/>
      <c r="D566" s="225"/>
      <c r="E566" s="225"/>
      <c r="F566" s="132"/>
      <c r="G566" s="45" t="str" cm="1">
        <f t="array" ref="G566">IFERROR(INDEX(對照用!$B$1:$D$103,SMALL(IF(對照用!$B$1:$B$103=E564,ROW(對照用!$B$1:$B$103),"X"),MOD(ROW(),6)+1),3),"")</f>
        <v/>
      </c>
      <c r="H566" s="11"/>
      <c r="I566" s="230"/>
      <c r="J566" s="225"/>
      <c r="K566" s="233"/>
      <c r="L566" s="163"/>
      <c r="M566" s="146"/>
      <c r="N566" s="146" t="str">
        <f t="shared" ref="N566" si="972">IF(L564="","",IF(L564="X","X",IF($E$2&lt;L564,"X
未達首次列計年度
Not reaching the initial calculation year",IF($E$2&gt;M564,"X
已過審核範圍 
Out of the audit scope","V"))))</f>
        <v/>
      </c>
      <c r="O566" s="149"/>
      <c r="P566" s="112"/>
      <c r="Q566" s="216"/>
    </row>
    <row r="567" spans="2:17" ht="24.75" customHeight="1">
      <c r="B567" s="219" t="str">
        <f t="shared" si="970"/>
        <v/>
      </c>
      <c r="C567" s="222"/>
      <c r="D567" s="225"/>
      <c r="E567" s="225"/>
      <c r="F567" s="132"/>
      <c r="G567" s="45" t="str" cm="1">
        <f t="array" ref="G567">IFERROR(INDEX(對照用!$B$1:$D$103,SMALL(IF(對照用!$B$1:$B$103=E564,ROW(對照用!$B$1:$B$103),"X"),MOD(ROW(),6)+1),3),"")</f>
        <v/>
      </c>
      <c r="H567" s="11"/>
      <c r="I567" s="230"/>
      <c r="J567" s="225"/>
      <c r="K567" s="233"/>
      <c r="L567" s="163"/>
      <c r="M567" s="146"/>
      <c r="N567" s="146" t="str">
        <f t="shared" ref="N567" si="973">IF(L564="","",IF(L564="X","X",IF($E$2&lt;L564,"X
未達首次列計年度
Not reaching the initial calculation year",IF($E$2&gt;M564,"X
已過審核範圍 
Out of the audit scope","V"))))</f>
        <v/>
      </c>
      <c r="O567" s="149"/>
      <c r="P567" s="112"/>
      <c r="Q567" s="216"/>
    </row>
    <row r="568" spans="2:17" ht="24.75" customHeight="1">
      <c r="B568" s="219" t="str">
        <f t="shared" si="970"/>
        <v/>
      </c>
      <c r="C568" s="222"/>
      <c r="D568" s="225"/>
      <c r="E568" s="225"/>
      <c r="F568" s="132"/>
      <c r="G568" s="45" t="str" cm="1">
        <f t="array" ref="G568">IFERROR(INDEX(對照用!$B$1:$D$103,SMALL(IF(對照用!$B$1:$B$103=E564,ROW(對照用!$B$1:$B$103),"X"),MOD(ROW(),6)+1),3),"")</f>
        <v/>
      </c>
      <c r="H568" s="11"/>
      <c r="I568" s="230"/>
      <c r="J568" s="225"/>
      <c r="K568" s="233"/>
      <c r="L568" s="163"/>
      <c r="M568" s="146"/>
      <c r="N568" s="146" t="str">
        <f t="shared" ref="N568" si="974">IF(L564="","",IF(L564="X","X",IF($E$2&lt;L564,"X
未達首次列計年度
Not reaching the initial calculation year",IF($E$2&gt;M564,"X
已過審核範圍 
Out of the audit scope","V"))))</f>
        <v/>
      </c>
      <c r="O568" s="149"/>
      <c r="P568" s="112"/>
      <c r="Q568" s="216"/>
    </row>
    <row r="569" spans="2:17" ht="24.75" customHeight="1" thickBot="1">
      <c r="B569" s="220" t="str">
        <f t="shared" si="970"/>
        <v/>
      </c>
      <c r="C569" s="223"/>
      <c r="D569" s="226"/>
      <c r="E569" s="226"/>
      <c r="F569" s="228"/>
      <c r="G569" s="46" t="str" cm="1">
        <f t="array" ref="G569">IFERROR(INDEX(對照用!$B$1:$D$103,SMALL(IF(對照用!$B$1:$B$103=E564,ROW(對照用!$B$1:$B$103),"X"),MOD(ROW(),6)+1),3),"")</f>
        <v/>
      </c>
      <c r="H569" s="12"/>
      <c r="I569" s="231"/>
      <c r="J569" s="226"/>
      <c r="K569" s="234"/>
      <c r="L569" s="236"/>
      <c r="M569" s="210"/>
      <c r="N569" s="210" t="str">
        <f t="shared" ref="N569" si="975">IF(L564="","",IF(L564="X","X",IF($E$2&lt;L564,"X
未達首次列計年度
Not reaching the initial calculation year",IF($E$2&gt;M564,"X
已過審核範圍 
Out of the audit scope","V"))))</f>
        <v/>
      </c>
      <c r="O569" s="212"/>
      <c r="P569" s="214"/>
      <c r="Q569" s="217"/>
    </row>
    <row r="570" spans="2:17" ht="24.75" customHeight="1">
      <c r="B570" s="218" t="str">
        <f t="shared" ref="B570" si="976">IF(E570&lt;&gt;"",B564+1,"")</f>
        <v/>
      </c>
      <c r="C570" s="221" t="str">
        <f t="shared" ref="C570" si="977">IF(D570&lt;&gt;"",IF(D570&lt;$E$2,"舊","當"),"")</f>
        <v/>
      </c>
      <c r="D570" s="224"/>
      <c r="E570" s="224"/>
      <c r="F570" s="227" t="str">
        <f>_xlfn.IFNA(VLOOKUP(E570,對照用!$B:$C,2,0)," ")</f>
        <v xml:space="preserve"> </v>
      </c>
      <c r="G570" s="44" t="str" cm="1">
        <f t="array" ref="G570">IFERROR(INDEX(對照用!$B$1:$D$103,SMALL(IF(對照用!$B$1:$B$103=E570,ROW(對照用!$B$1:$B$103),"X"),MOD(ROW(),6)+1),3),"")</f>
        <v/>
      </c>
      <c r="H570" s="10"/>
      <c r="I570" s="229"/>
      <c r="J570" s="224"/>
      <c r="K570" s="232"/>
      <c r="L570" s="235"/>
      <c r="M570" s="209" t="str">
        <f t="shared" ref="M570" si="978">IF(L570="X","X",IF(L570&lt;&gt;0,L570+9,""))</f>
        <v/>
      </c>
      <c r="N570" s="209" t="str">
        <f t="shared" ref="N570" si="979">IF(L570="","",IF(L570="X","X",IF($E$2&lt;L570,"X
未達首次列計年度
Not reaching the initial calculation year",IF($E$2&gt;M570,"X
已過審核範圍 
Out of the audit scope","V"))))</f>
        <v/>
      </c>
      <c r="O570" s="211"/>
      <c r="P570" s="213" t="str">
        <f t="shared" ref="P570" si="980">IF(N570="X
未達首次列計年度
Not reaching the initial calculation year",0,IF(N570="X
已過審核範圍 
Out of the audit scope",0,IF(N570="X",0,IF(N570="","",IF(O570&lt;&gt;"",O570,I570)))))</f>
        <v/>
      </c>
      <c r="Q570" s="215"/>
    </row>
    <row r="571" spans="2:17" ht="24.75" customHeight="1">
      <c r="B571" s="219" t="str">
        <f t="shared" ref="B571:B575" si="981">B570</f>
        <v/>
      </c>
      <c r="C571" s="222"/>
      <c r="D571" s="225"/>
      <c r="E571" s="225"/>
      <c r="F571" s="132"/>
      <c r="G571" s="45" t="str" cm="1">
        <f t="array" ref="G571">IFERROR(INDEX(對照用!$B$1:$D$103,SMALL(IF(對照用!$B$1:$B$103=E570,ROW(對照用!$B$1:$B$103),"X"),MOD(ROW(),6)+1),3),"")</f>
        <v/>
      </c>
      <c r="H571" s="11"/>
      <c r="I571" s="230"/>
      <c r="J571" s="225"/>
      <c r="K571" s="233"/>
      <c r="L571" s="163"/>
      <c r="M571" s="146"/>
      <c r="N571" s="146" t="str">
        <f t="shared" ref="N571" si="982">IF(L570="","",IF(L570="X","X",IF($E$2&lt;L570,"X
未達首次列計年度
Not reaching the initial calculation year",IF($E$2&gt;M570,"X
已過審核範圍 
Out of the audit scope","V"))))</f>
        <v/>
      </c>
      <c r="O571" s="149"/>
      <c r="P571" s="112"/>
      <c r="Q571" s="216"/>
    </row>
    <row r="572" spans="2:17" ht="24.75" customHeight="1">
      <c r="B572" s="219" t="str">
        <f t="shared" si="981"/>
        <v/>
      </c>
      <c r="C572" s="222"/>
      <c r="D572" s="225"/>
      <c r="E572" s="225"/>
      <c r="F572" s="132"/>
      <c r="G572" s="45" t="str" cm="1">
        <f t="array" ref="G572">IFERROR(INDEX(對照用!$B$1:$D$103,SMALL(IF(對照用!$B$1:$B$103=E570,ROW(對照用!$B$1:$B$103),"X"),MOD(ROW(),6)+1),3),"")</f>
        <v/>
      </c>
      <c r="H572" s="11"/>
      <c r="I572" s="230"/>
      <c r="J572" s="225"/>
      <c r="K572" s="233"/>
      <c r="L572" s="163"/>
      <c r="M572" s="146"/>
      <c r="N572" s="146" t="str">
        <f t="shared" ref="N572" si="983">IF(L570="","",IF(L570="X","X",IF($E$2&lt;L570,"X
未達首次列計年度
Not reaching the initial calculation year",IF($E$2&gt;M570,"X
已過審核範圍 
Out of the audit scope","V"))))</f>
        <v/>
      </c>
      <c r="O572" s="149"/>
      <c r="P572" s="112"/>
      <c r="Q572" s="216"/>
    </row>
    <row r="573" spans="2:17" ht="24.75" customHeight="1">
      <c r="B573" s="219" t="str">
        <f t="shared" si="981"/>
        <v/>
      </c>
      <c r="C573" s="222"/>
      <c r="D573" s="225"/>
      <c r="E573" s="225"/>
      <c r="F573" s="132"/>
      <c r="G573" s="45" t="str" cm="1">
        <f t="array" ref="G573">IFERROR(INDEX(對照用!$B$1:$D$103,SMALL(IF(對照用!$B$1:$B$103=E570,ROW(對照用!$B$1:$B$103),"X"),MOD(ROW(),6)+1),3),"")</f>
        <v/>
      </c>
      <c r="H573" s="11"/>
      <c r="I573" s="230"/>
      <c r="J573" s="225"/>
      <c r="K573" s="233"/>
      <c r="L573" s="163"/>
      <c r="M573" s="146"/>
      <c r="N573" s="146" t="str">
        <f t="shared" ref="N573" si="984">IF(L570="","",IF(L570="X","X",IF($E$2&lt;L570,"X
未達首次列計年度
Not reaching the initial calculation year",IF($E$2&gt;M570,"X
已過審核範圍 
Out of the audit scope","V"))))</f>
        <v/>
      </c>
      <c r="O573" s="149"/>
      <c r="P573" s="112"/>
      <c r="Q573" s="216"/>
    </row>
    <row r="574" spans="2:17" ht="24.75" customHeight="1">
      <c r="B574" s="219" t="str">
        <f t="shared" si="981"/>
        <v/>
      </c>
      <c r="C574" s="222"/>
      <c r="D574" s="225"/>
      <c r="E574" s="225"/>
      <c r="F574" s="132"/>
      <c r="G574" s="45" t="str" cm="1">
        <f t="array" ref="G574">IFERROR(INDEX(對照用!$B$1:$D$103,SMALL(IF(對照用!$B$1:$B$103=E570,ROW(對照用!$B$1:$B$103),"X"),MOD(ROW(),6)+1),3),"")</f>
        <v/>
      </c>
      <c r="H574" s="11"/>
      <c r="I574" s="230"/>
      <c r="J574" s="225"/>
      <c r="K574" s="233"/>
      <c r="L574" s="163"/>
      <c r="M574" s="146"/>
      <c r="N574" s="146" t="str">
        <f t="shared" ref="N574" si="985">IF(L570="","",IF(L570="X","X",IF($E$2&lt;L570,"X
未達首次列計年度
Not reaching the initial calculation year",IF($E$2&gt;M570,"X
已過審核範圍 
Out of the audit scope","V"))))</f>
        <v/>
      </c>
      <c r="O574" s="149"/>
      <c r="P574" s="112"/>
      <c r="Q574" s="216"/>
    </row>
    <row r="575" spans="2:17" ht="24.75" customHeight="1" thickBot="1">
      <c r="B575" s="220" t="str">
        <f t="shared" si="981"/>
        <v/>
      </c>
      <c r="C575" s="223"/>
      <c r="D575" s="226"/>
      <c r="E575" s="226"/>
      <c r="F575" s="228"/>
      <c r="G575" s="46" t="str" cm="1">
        <f t="array" ref="G575">IFERROR(INDEX(對照用!$B$1:$D$103,SMALL(IF(對照用!$B$1:$B$103=E570,ROW(對照用!$B$1:$B$103),"X"),MOD(ROW(),6)+1),3),"")</f>
        <v/>
      </c>
      <c r="H575" s="12"/>
      <c r="I575" s="231"/>
      <c r="J575" s="226"/>
      <c r="K575" s="234"/>
      <c r="L575" s="236"/>
      <c r="M575" s="210"/>
      <c r="N575" s="210" t="str">
        <f t="shared" ref="N575" si="986">IF(L570="","",IF(L570="X","X",IF($E$2&lt;L570,"X
未達首次列計年度
Not reaching the initial calculation year",IF($E$2&gt;M570,"X
已過審核範圍 
Out of the audit scope","V"))))</f>
        <v/>
      </c>
      <c r="O575" s="212"/>
      <c r="P575" s="214"/>
      <c r="Q575" s="217"/>
    </row>
    <row r="576" spans="2:17" ht="24.75" customHeight="1">
      <c r="B576" s="218" t="str">
        <f t="shared" ref="B576" si="987">IF(E576&lt;&gt;"",B570+1,"")</f>
        <v/>
      </c>
      <c r="C576" s="221" t="str">
        <f t="shared" ref="C576" si="988">IF(D576&lt;&gt;"",IF(D576&lt;$E$2,"舊","當"),"")</f>
        <v/>
      </c>
      <c r="D576" s="224"/>
      <c r="E576" s="224"/>
      <c r="F576" s="227" t="str">
        <f>_xlfn.IFNA(VLOOKUP(E576,對照用!$B:$C,2,0)," ")</f>
        <v xml:space="preserve"> </v>
      </c>
      <c r="G576" s="44" t="str" cm="1">
        <f t="array" ref="G576">IFERROR(INDEX(對照用!$B$1:$D$103,SMALL(IF(對照用!$B$1:$B$103=E576,ROW(對照用!$B$1:$B$103),"X"),MOD(ROW(),6)+1),3),"")</f>
        <v/>
      </c>
      <c r="H576" s="10"/>
      <c r="I576" s="229"/>
      <c r="J576" s="224"/>
      <c r="K576" s="232"/>
      <c r="L576" s="235"/>
      <c r="M576" s="209" t="str">
        <f t="shared" ref="M576" si="989">IF(L576="X","X",IF(L576&lt;&gt;0,L576+9,""))</f>
        <v/>
      </c>
      <c r="N576" s="209" t="str">
        <f t="shared" ref="N576" si="990">IF(L576="","",IF(L576="X","X",IF($E$2&lt;L576,"X
未達首次列計年度
Not reaching the initial calculation year",IF($E$2&gt;M576,"X
已過審核範圍 
Out of the audit scope","V"))))</f>
        <v/>
      </c>
      <c r="O576" s="211"/>
      <c r="P576" s="213" t="str">
        <f t="shared" ref="P576" si="991">IF(N576="X
未達首次列計年度
Not reaching the initial calculation year",0,IF(N576="X
已過審核範圍 
Out of the audit scope",0,IF(N576="X",0,IF(N576="","",IF(O576&lt;&gt;"",O576,I576)))))</f>
        <v/>
      </c>
      <c r="Q576" s="215"/>
    </row>
    <row r="577" spans="2:17" ht="24.75" customHeight="1">
      <c r="B577" s="219" t="str">
        <f t="shared" ref="B577:B581" si="992">B576</f>
        <v/>
      </c>
      <c r="C577" s="222"/>
      <c r="D577" s="225"/>
      <c r="E577" s="225"/>
      <c r="F577" s="132"/>
      <c r="G577" s="45" t="str" cm="1">
        <f t="array" ref="G577">IFERROR(INDEX(對照用!$B$1:$D$103,SMALL(IF(對照用!$B$1:$B$103=E576,ROW(對照用!$B$1:$B$103),"X"),MOD(ROW(),6)+1),3),"")</f>
        <v/>
      </c>
      <c r="H577" s="11"/>
      <c r="I577" s="230"/>
      <c r="J577" s="225"/>
      <c r="K577" s="233"/>
      <c r="L577" s="163"/>
      <c r="M577" s="146"/>
      <c r="N577" s="146" t="str">
        <f t="shared" ref="N577" si="993">IF(L576="","",IF(L576="X","X",IF($E$2&lt;L576,"X
未達首次列計年度
Not reaching the initial calculation year",IF($E$2&gt;M576,"X
已過審核範圍 
Out of the audit scope","V"))))</f>
        <v/>
      </c>
      <c r="O577" s="149"/>
      <c r="P577" s="112"/>
      <c r="Q577" s="216"/>
    </row>
    <row r="578" spans="2:17" ht="24.75" customHeight="1">
      <c r="B578" s="219" t="str">
        <f t="shared" si="992"/>
        <v/>
      </c>
      <c r="C578" s="222"/>
      <c r="D578" s="225"/>
      <c r="E578" s="225"/>
      <c r="F578" s="132"/>
      <c r="G578" s="45" t="str" cm="1">
        <f t="array" ref="G578">IFERROR(INDEX(對照用!$B$1:$D$103,SMALL(IF(對照用!$B$1:$B$103=E576,ROW(對照用!$B$1:$B$103),"X"),MOD(ROW(),6)+1),3),"")</f>
        <v/>
      </c>
      <c r="H578" s="11"/>
      <c r="I578" s="230"/>
      <c r="J578" s="225"/>
      <c r="K578" s="233"/>
      <c r="L578" s="163"/>
      <c r="M578" s="146"/>
      <c r="N578" s="146" t="str">
        <f t="shared" ref="N578" si="994">IF(L576="","",IF(L576="X","X",IF($E$2&lt;L576,"X
未達首次列計年度
Not reaching the initial calculation year",IF($E$2&gt;M576,"X
已過審核範圍 
Out of the audit scope","V"))))</f>
        <v/>
      </c>
      <c r="O578" s="149"/>
      <c r="P578" s="112"/>
      <c r="Q578" s="216"/>
    </row>
    <row r="579" spans="2:17" ht="24.75" customHeight="1">
      <c r="B579" s="219" t="str">
        <f t="shared" si="992"/>
        <v/>
      </c>
      <c r="C579" s="222"/>
      <c r="D579" s="225"/>
      <c r="E579" s="225"/>
      <c r="F579" s="132"/>
      <c r="G579" s="45" t="str" cm="1">
        <f t="array" ref="G579">IFERROR(INDEX(對照用!$B$1:$D$103,SMALL(IF(對照用!$B$1:$B$103=E576,ROW(對照用!$B$1:$B$103),"X"),MOD(ROW(),6)+1),3),"")</f>
        <v/>
      </c>
      <c r="H579" s="11"/>
      <c r="I579" s="230"/>
      <c r="J579" s="225"/>
      <c r="K579" s="233"/>
      <c r="L579" s="163"/>
      <c r="M579" s="146"/>
      <c r="N579" s="146" t="str">
        <f t="shared" ref="N579" si="995">IF(L576="","",IF(L576="X","X",IF($E$2&lt;L576,"X
未達首次列計年度
Not reaching the initial calculation year",IF($E$2&gt;M576,"X
已過審核範圍 
Out of the audit scope","V"))))</f>
        <v/>
      </c>
      <c r="O579" s="149"/>
      <c r="P579" s="112"/>
      <c r="Q579" s="216"/>
    </row>
    <row r="580" spans="2:17" ht="24.75" customHeight="1">
      <c r="B580" s="219" t="str">
        <f t="shared" si="992"/>
        <v/>
      </c>
      <c r="C580" s="222"/>
      <c r="D580" s="225"/>
      <c r="E580" s="225"/>
      <c r="F580" s="132"/>
      <c r="G580" s="45" t="str" cm="1">
        <f t="array" ref="G580">IFERROR(INDEX(對照用!$B$1:$D$103,SMALL(IF(對照用!$B$1:$B$103=E576,ROW(對照用!$B$1:$B$103),"X"),MOD(ROW(),6)+1),3),"")</f>
        <v/>
      </c>
      <c r="H580" s="11"/>
      <c r="I580" s="230"/>
      <c r="J580" s="225"/>
      <c r="K580" s="233"/>
      <c r="L580" s="163"/>
      <c r="M580" s="146"/>
      <c r="N580" s="146" t="str">
        <f t="shared" ref="N580" si="996">IF(L576="","",IF(L576="X","X",IF($E$2&lt;L576,"X
未達首次列計年度
Not reaching the initial calculation year",IF($E$2&gt;M576,"X
已過審核範圍 
Out of the audit scope","V"))))</f>
        <v/>
      </c>
      <c r="O580" s="149"/>
      <c r="P580" s="112"/>
      <c r="Q580" s="216"/>
    </row>
    <row r="581" spans="2:17" ht="24.75" customHeight="1" thickBot="1">
      <c r="B581" s="220" t="str">
        <f t="shared" si="992"/>
        <v/>
      </c>
      <c r="C581" s="223"/>
      <c r="D581" s="226"/>
      <c r="E581" s="226"/>
      <c r="F581" s="228"/>
      <c r="G581" s="46" t="str" cm="1">
        <f t="array" ref="G581">IFERROR(INDEX(對照用!$B$1:$D$103,SMALL(IF(對照用!$B$1:$B$103=E576,ROW(對照用!$B$1:$B$103),"X"),MOD(ROW(),6)+1),3),"")</f>
        <v/>
      </c>
      <c r="H581" s="12"/>
      <c r="I581" s="231"/>
      <c r="J581" s="226"/>
      <c r="K581" s="234"/>
      <c r="L581" s="236"/>
      <c r="M581" s="210"/>
      <c r="N581" s="210" t="str">
        <f t="shared" ref="N581" si="997">IF(L576="","",IF(L576="X","X",IF($E$2&lt;L576,"X
未達首次列計年度
Not reaching the initial calculation year",IF($E$2&gt;M576,"X
已過審核範圍 
Out of the audit scope","V"))))</f>
        <v/>
      </c>
      <c r="O581" s="212"/>
      <c r="P581" s="214"/>
      <c r="Q581" s="217"/>
    </row>
    <row r="582" spans="2:17" ht="24.75" customHeight="1">
      <c r="B582" s="218" t="str">
        <f t="shared" ref="B582" si="998">IF(E582&lt;&gt;"",B576+1,"")</f>
        <v/>
      </c>
      <c r="C582" s="221" t="str">
        <f t="shared" ref="C582" si="999">IF(D582&lt;&gt;"",IF(D582&lt;$E$2,"舊","當"),"")</f>
        <v/>
      </c>
      <c r="D582" s="224"/>
      <c r="E582" s="224"/>
      <c r="F582" s="227" t="str">
        <f>_xlfn.IFNA(VLOOKUP(E582,對照用!$B:$C,2,0)," ")</f>
        <v xml:space="preserve"> </v>
      </c>
      <c r="G582" s="44" t="str" cm="1">
        <f t="array" ref="G582">IFERROR(INDEX(對照用!$B$1:$D$103,SMALL(IF(對照用!$B$1:$B$103=E582,ROW(對照用!$B$1:$B$103),"X"),MOD(ROW(),6)+1),3),"")</f>
        <v/>
      </c>
      <c r="H582" s="10"/>
      <c r="I582" s="229"/>
      <c r="J582" s="224"/>
      <c r="K582" s="232"/>
      <c r="L582" s="235"/>
      <c r="M582" s="209" t="str">
        <f t="shared" ref="M582" si="1000">IF(L582="X","X",IF(L582&lt;&gt;0,L582+9,""))</f>
        <v/>
      </c>
      <c r="N582" s="209" t="str">
        <f t="shared" ref="N582" si="1001">IF(L582="","",IF(L582="X","X",IF($E$2&lt;L582,"X
未達首次列計年度
Not reaching the initial calculation year",IF($E$2&gt;M582,"X
已過審核範圍 
Out of the audit scope","V"))))</f>
        <v/>
      </c>
      <c r="O582" s="211"/>
      <c r="P582" s="213" t="str">
        <f t="shared" ref="P582" si="1002">IF(N582="X
未達首次列計年度
Not reaching the initial calculation year",0,IF(N582="X
已過審核範圍 
Out of the audit scope",0,IF(N582="X",0,IF(N582="","",IF(O582&lt;&gt;"",O582,I582)))))</f>
        <v/>
      </c>
      <c r="Q582" s="215"/>
    </row>
    <row r="583" spans="2:17" ht="24.75" customHeight="1">
      <c r="B583" s="219" t="str">
        <f t="shared" ref="B583:B587" si="1003">B582</f>
        <v/>
      </c>
      <c r="C583" s="222"/>
      <c r="D583" s="225"/>
      <c r="E583" s="225"/>
      <c r="F583" s="132"/>
      <c r="G583" s="45" t="str" cm="1">
        <f t="array" ref="G583">IFERROR(INDEX(對照用!$B$1:$D$103,SMALL(IF(對照用!$B$1:$B$103=E582,ROW(對照用!$B$1:$B$103),"X"),MOD(ROW(),6)+1),3),"")</f>
        <v/>
      </c>
      <c r="H583" s="11"/>
      <c r="I583" s="230"/>
      <c r="J583" s="225"/>
      <c r="K583" s="233"/>
      <c r="L583" s="163"/>
      <c r="M583" s="146"/>
      <c r="N583" s="146" t="str">
        <f t="shared" ref="N583" si="1004">IF(L582="","",IF(L582="X","X",IF($E$2&lt;L582,"X
未達首次列計年度
Not reaching the initial calculation year",IF($E$2&gt;M582,"X
已過審核範圍 
Out of the audit scope","V"))))</f>
        <v/>
      </c>
      <c r="O583" s="149"/>
      <c r="P583" s="112"/>
      <c r="Q583" s="216"/>
    </row>
    <row r="584" spans="2:17" ht="24.75" customHeight="1">
      <c r="B584" s="219" t="str">
        <f t="shared" si="1003"/>
        <v/>
      </c>
      <c r="C584" s="222"/>
      <c r="D584" s="225"/>
      <c r="E584" s="225"/>
      <c r="F584" s="132"/>
      <c r="G584" s="45" t="str" cm="1">
        <f t="array" ref="G584">IFERROR(INDEX(對照用!$B$1:$D$103,SMALL(IF(對照用!$B$1:$B$103=E582,ROW(對照用!$B$1:$B$103),"X"),MOD(ROW(),6)+1),3),"")</f>
        <v/>
      </c>
      <c r="H584" s="11"/>
      <c r="I584" s="230"/>
      <c r="J584" s="225"/>
      <c r="K584" s="233"/>
      <c r="L584" s="163"/>
      <c r="M584" s="146"/>
      <c r="N584" s="146" t="str">
        <f t="shared" ref="N584" si="1005">IF(L582="","",IF(L582="X","X",IF($E$2&lt;L582,"X
未達首次列計年度
Not reaching the initial calculation year",IF($E$2&gt;M582,"X
已過審核範圍 
Out of the audit scope","V"))))</f>
        <v/>
      </c>
      <c r="O584" s="149"/>
      <c r="P584" s="112"/>
      <c r="Q584" s="216"/>
    </row>
    <row r="585" spans="2:17" ht="24.75" customHeight="1">
      <c r="B585" s="219" t="str">
        <f t="shared" si="1003"/>
        <v/>
      </c>
      <c r="C585" s="222"/>
      <c r="D585" s="225"/>
      <c r="E585" s="225"/>
      <c r="F585" s="132"/>
      <c r="G585" s="45" t="str" cm="1">
        <f t="array" ref="G585">IFERROR(INDEX(對照用!$B$1:$D$103,SMALL(IF(對照用!$B$1:$B$103=E582,ROW(對照用!$B$1:$B$103),"X"),MOD(ROW(),6)+1),3),"")</f>
        <v/>
      </c>
      <c r="H585" s="11"/>
      <c r="I585" s="230"/>
      <c r="J585" s="225"/>
      <c r="K585" s="233"/>
      <c r="L585" s="163"/>
      <c r="M585" s="146"/>
      <c r="N585" s="146" t="str">
        <f t="shared" ref="N585" si="1006">IF(L582="","",IF(L582="X","X",IF($E$2&lt;L582,"X
未達首次列計年度
Not reaching the initial calculation year",IF($E$2&gt;M582,"X
已過審核範圍 
Out of the audit scope","V"))))</f>
        <v/>
      </c>
      <c r="O585" s="149"/>
      <c r="P585" s="112"/>
      <c r="Q585" s="216"/>
    </row>
    <row r="586" spans="2:17" ht="24.75" customHeight="1">
      <c r="B586" s="219" t="str">
        <f t="shared" si="1003"/>
        <v/>
      </c>
      <c r="C586" s="222"/>
      <c r="D586" s="225"/>
      <c r="E586" s="225"/>
      <c r="F586" s="132"/>
      <c r="G586" s="45" t="str" cm="1">
        <f t="array" ref="G586">IFERROR(INDEX(對照用!$B$1:$D$103,SMALL(IF(對照用!$B$1:$B$103=E582,ROW(對照用!$B$1:$B$103),"X"),MOD(ROW(),6)+1),3),"")</f>
        <v/>
      </c>
      <c r="H586" s="11"/>
      <c r="I586" s="230"/>
      <c r="J586" s="225"/>
      <c r="K586" s="233"/>
      <c r="L586" s="163"/>
      <c r="M586" s="146"/>
      <c r="N586" s="146" t="str">
        <f t="shared" ref="N586" si="1007">IF(L582="","",IF(L582="X","X",IF($E$2&lt;L582,"X
未達首次列計年度
Not reaching the initial calculation year",IF($E$2&gt;M582,"X
已過審核範圍 
Out of the audit scope","V"))))</f>
        <v/>
      </c>
      <c r="O586" s="149"/>
      <c r="P586" s="112"/>
      <c r="Q586" s="216"/>
    </row>
    <row r="587" spans="2:17" ht="24.75" customHeight="1" thickBot="1">
      <c r="B587" s="220" t="str">
        <f t="shared" si="1003"/>
        <v/>
      </c>
      <c r="C587" s="223"/>
      <c r="D587" s="226"/>
      <c r="E587" s="226"/>
      <c r="F587" s="228"/>
      <c r="G587" s="46" t="str" cm="1">
        <f t="array" ref="G587">IFERROR(INDEX(對照用!$B$1:$D$103,SMALL(IF(對照用!$B$1:$B$103=E582,ROW(對照用!$B$1:$B$103),"X"),MOD(ROW(),6)+1),3),"")</f>
        <v/>
      </c>
      <c r="H587" s="12"/>
      <c r="I587" s="231"/>
      <c r="J587" s="226"/>
      <c r="K587" s="234"/>
      <c r="L587" s="236"/>
      <c r="M587" s="210"/>
      <c r="N587" s="210" t="str">
        <f t="shared" ref="N587" si="1008">IF(L582="","",IF(L582="X","X",IF($E$2&lt;L582,"X
未達首次列計年度
Not reaching the initial calculation year",IF($E$2&gt;M582,"X
已過審核範圍 
Out of the audit scope","V"))))</f>
        <v/>
      </c>
      <c r="O587" s="212"/>
      <c r="P587" s="214"/>
      <c r="Q587" s="217"/>
    </row>
    <row r="588" spans="2:17" ht="24.75" customHeight="1">
      <c r="B588" s="218" t="str">
        <f t="shared" ref="B588" si="1009">IF(E588&lt;&gt;"",B582+1,"")</f>
        <v/>
      </c>
      <c r="C588" s="221" t="str">
        <f t="shared" ref="C588" si="1010">IF(D588&lt;&gt;"",IF(D588&lt;$E$2,"舊","當"),"")</f>
        <v/>
      </c>
      <c r="D588" s="224"/>
      <c r="E588" s="224"/>
      <c r="F588" s="227" t="str">
        <f>_xlfn.IFNA(VLOOKUP(E588,對照用!$B:$C,2,0)," ")</f>
        <v xml:space="preserve"> </v>
      </c>
      <c r="G588" s="44" t="str" cm="1">
        <f t="array" ref="G588">IFERROR(INDEX(對照用!$B$1:$D$103,SMALL(IF(對照用!$B$1:$B$103=E588,ROW(對照用!$B$1:$B$103),"X"),MOD(ROW(),6)+1),3),"")</f>
        <v/>
      </c>
      <c r="H588" s="10"/>
      <c r="I588" s="229"/>
      <c r="J588" s="224"/>
      <c r="K588" s="232"/>
      <c r="L588" s="235"/>
      <c r="M588" s="209" t="str">
        <f t="shared" ref="M588" si="1011">IF(L588="X","X",IF(L588&lt;&gt;0,L588+9,""))</f>
        <v/>
      </c>
      <c r="N588" s="209" t="str">
        <f t="shared" ref="N588" si="1012">IF(L588="","",IF(L588="X","X",IF($E$2&lt;L588,"X
未達首次列計年度
Not reaching the initial calculation year",IF($E$2&gt;M588,"X
已過審核範圍 
Out of the audit scope","V"))))</f>
        <v/>
      </c>
      <c r="O588" s="211"/>
      <c r="P588" s="213" t="str">
        <f t="shared" ref="P588" si="1013">IF(N588="X
未達首次列計年度
Not reaching the initial calculation year",0,IF(N588="X
已過審核範圍 
Out of the audit scope",0,IF(N588="X",0,IF(N588="","",IF(O588&lt;&gt;"",O588,I588)))))</f>
        <v/>
      </c>
      <c r="Q588" s="215"/>
    </row>
    <row r="589" spans="2:17" ht="24.75" customHeight="1">
      <c r="B589" s="219" t="str">
        <f t="shared" ref="B589:B593" si="1014">B588</f>
        <v/>
      </c>
      <c r="C589" s="222"/>
      <c r="D589" s="225"/>
      <c r="E589" s="225"/>
      <c r="F589" s="132"/>
      <c r="G589" s="45" t="str" cm="1">
        <f t="array" ref="G589">IFERROR(INDEX(對照用!$B$1:$D$103,SMALL(IF(對照用!$B$1:$B$103=E588,ROW(對照用!$B$1:$B$103),"X"),MOD(ROW(),6)+1),3),"")</f>
        <v/>
      </c>
      <c r="H589" s="11"/>
      <c r="I589" s="230"/>
      <c r="J589" s="225"/>
      <c r="K589" s="233"/>
      <c r="L589" s="163"/>
      <c r="M589" s="146"/>
      <c r="N589" s="146" t="str">
        <f t="shared" ref="N589" si="1015">IF(L588="","",IF(L588="X","X",IF($E$2&lt;L588,"X
未達首次列計年度
Not reaching the initial calculation year",IF($E$2&gt;M588,"X
已過審核範圍 
Out of the audit scope","V"))))</f>
        <v/>
      </c>
      <c r="O589" s="149"/>
      <c r="P589" s="112"/>
      <c r="Q589" s="216"/>
    </row>
    <row r="590" spans="2:17" ht="24.75" customHeight="1">
      <c r="B590" s="219" t="str">
        <f t="shared" si="1014"/>
        <v/>
      </c>
      <c r="C590" s="222"/>
      <c r="D590" s="225"/>
      <c r="E590" s="225"/>
      <c r="F590" s="132"/>
      <c r="G590" s="45" t="str" cm="1">
        <f t="array" ref="G590">IFERROR(INDEX(對照用!$B$1:$D$103,SMALL(IF(對照用!$B$1:$B$103=E588,ROW(對照用!$B$1:$B$103),"X"),MOD(ROW(),6)+1),3),"")</f>
        <v/>
      </c>
      <c r="H590" s="11"/>
      <c r="I590" s="230"/>
      <c r="J590" s="225"/>
      <c r="K590" s="233"/>
      <c r="L590" s="163"/>
      <c r="M590" s="146"/>
      <c r="N590" s="146" t="str">
        <f t="shared" ref="N590" si="1016">IF(L588="","",IF(L588="X","X",IF($E$2&lt;L588,"X
未達首次列計年度
Not reaching the initial calculation year",IF($E$2&gt;M588,"X
已過審核範圍 
Out of the audit scope","V"))))</f>
        <v/>
      </c>
      <c r="O590" s="149"/>
      <c r="P590" s="112"/>
      <c r="Q590" s="216"/>
    </row>
    <row r="591" spans="2:17" ht="24.75" customHeight="1">
      <c r="B591" s="219" t="str">
        <f t="shared" si="1014"/>
        <v/>
      </c>
      <c r="C591" s="222"/>
      <c r="D591" s="225"/>
      <c r="E591" s="225"/>
      <c r="F591" s="132"/>
      <c r="G591" s="45" t="str" cm="1">
        <f t="array" ref="G591">IFERROR(INDEX(對照用!$B$1:$D$103,SMALL(IF(對照用!$B$1:$B$103=E588,ROW(對照用!$B$1:$B$103),"X"),MOD(ROW(),6)+1),3),"")</f>
        <v/>
      </c>
      <c r="H591" s="11"/>
      <c r="I591" s="230"/>
      <c r="J591" s="225"/>
      <c r="K591" s="233"/>
      <c r="L591" s="163"/>
      <c r="M591" s="146"/>
      <c r="N591" s="146" t="str">
        <f t="shared" ref="N591" si="1017">IF(L588="","",IF(L588="X","X",IF($E$2&lt;L588,"X
未達首次列計年度
Not reaching the initial calculation year",IF($E$2&gt;M588,"X
已過審核範圍 
Out of the audit scope","V"))))</f>
        <v/>
      </c>
      <c r="O591" s="149"/>
      <c r="P591" s="112"/>
      <c r="Q591" s="216"/>
    </row>
    <row r="592" spans="2:17" ht="24.75" customHeight="1">
      <c r="B592" s="219" t="str">
        <f t="shared" si="1014"/>
        <v/>
      </c>
      <c r="C592" s="222"/>
      <c r="D592" s="225"/>
      <c r="E592" s="225"/>
      <c r="F592" s="132"/>
      <c r="G592" s="45" t="str" cm="1">
        <f t="array" ref="G592">IFERROR(INDEX(對照用!$B$1:$D$103,SMALL(IF(對照用!$B$1:$B$103=E588,ROW(對照用!$B$1:$B$103),"X"),MOD(ROW(),6)+1),3),"")</f>
        <v/>
      </c>
      <c r="H592" s="11"/>
      <c r="I592" s="230"/>
      <c r="J592" s="225"/>
      <c r="K592" s="233"/>
      <c r="L592" s="163"/>
      <c r="M592" s="146"/>
      <c r="N592" s="146" t="str">
        <f t="shared" ref="N592" si="1018">IF(L588="","",IF(L588="X","X",IF($E$2&lt;L588,"X
未達首次列計年度
Not reaching the initial calculation year",IF($E$2&gt;M588,"X
已過審核範圍 
Out of the audit scope","V"))))</f>
        <v/>
      </c>
      <c r="O592" s="149"/>
      <c r="P592" s="112"/>
      <c r="Q592" s="216"/>
    </row>
    <row r="593" spans="2:17" ht="24.75" customHeight="1" thickBot="1">
      <c r="B593" s="220" t="str">
        <f t="shared" si="1014"/>
        <v/>
      </c>
      <c r="C593" s="223"/>
      <c r="D593" s="226"/>
      <c r="E593" s="226"/>
      <c r="F593" s="228"/>
      <c r="G593" s="46" t="str" cm="1">
        <f t="array" ref="G593">IFERROR(INDEX(對照用!$B$1:$D$103,SMALL(IF(對照用!$B$1:$B$103=E588,ROW(對照用!$B$1:$B$103),"X"),MOD(ROW(),6)+1),3),"")</f>
        <v/>
      </c>
      <c r="H593" s="12"/>
      <c r="I593" s="231"/>
      <c r="J593" s="226"/>
      <c r="K593" s="234"/>
      <c r="L593" s="236"/>
      <c r="M593" s="210"/>
      <c r="N593" s="210" t="str">
        <f t="shared" ref="N593" si="1019">IF(L588="","",IF(L588="X","X",IF($E$2&lt;L588,"X
未達首次列計年度
Not reaching the initial calculation year",IF($E$2&gt;M588,"X
已過審核範圍 
Out of the audit scope","V"))))</f>
        <v/>
      </c>
      <c r="O593" s="212"/>
      <c r="P593" s="214"/>
      <c r="Q593" s="217"/>
    </row>
    <row r="594" spans="2:17" ht="24.75" customHeight="1">
      <c r="B594" s="218" t="str">
        <f t="shared" ref="B594" si="1020">IF(E594&lt;&gt;"",B588+1,"")</f>
        <v/>
      </c>
      <c r="C594" s="221" t="str">
        <f t="shared" ref="C594" si="1021">IF(D594&lt;&gt;"",IF(D594&lt;$E$2,"舊","當"),"")</f>
        <v/>
      </c>
      <c r="D594" s="224"/>
      <c r="E594" s="224"/>
      <c r="F594" s="227" t="str">
        <f>_xlfn.IFNA(VLOOKUP(E594,對照用!$B:$C,2,0)," ")</f>
        <v xml:space="preserve"> </v>
      </c>
      <c r="G594" s="44" t="str" cm="1">
        <f t="array" ref="G594">IFERROR(INDEX(對照用!$B$1:$D$103,SMALL(IF(對照用!$B$1:$B$103=E594,ROW(對照用!$B$1:$B$103),"X"),MOD(ROW(),6)+1),3),"")</f>
        <v/>
      </c>
      <c r="H594" s="10"/>
      <c r="I594" s="229"/>
      <c r="J594" s="224"/>
      <c r="K594" s="232"/>
      <c r="L594" s="235"/>
      <c r="M594" s="209" t="str">
        <f t="shared" ref="M594" si="1022">IF(L594="X","X",IF(L594&lt;&gt;0,L594+9,""))</f>
        <v/>
      </c>
      <c r="N594" s="209" t="str">
        <f t="shared" ref="N594" si="1023">IF(L594="","",IF(L594="X","X",IF($E$2&lt;L594,"X
未達首次列計年度
Not reaching the initial calculation year",IF($E$2&gt;M594,"X
已過審核範圍 
Out of the audit scope","V"))))</f>
        <v/>
      </c>
      <c r="O594" s="211"/>
      <c r="P594" s="213" t="str">
        <f t="shared" ref="P594" si="1024">IF(N594="X
未達首次列計年度
Not reaching the initial calculation year",0,IF(N594="X
已過審核範圍 
Out of the audit scope",0,IF(N594="X",0,IF(N594="","",IF(O594&lt;&gt;"",O594,I594)))))</f>
        <v/>
      </c>
      <c r="Q594" s="215"/>
    </row>
    <row r="595" spans="2:17" ht="24.75" customHeight="1">
      <c r="B595" s="219" t="str">
        <f t="shared" ref="B595:B599" si="1025">B594</f>
        <v/>
      </c>
      <c r="C595" s="222"/>
      <c r="D595" s="225"/>
      <c r="E595" s="225"/>
      <c r="F595" s="132"/>
      <c r="G595" s="45" t="str" cm="1">
        <f t="array" ref="G595">IFERROR(INDEX(對照用!$B$1:$D$103,SMALL(IF(對照用!$B$1:$B$103=E594,ROW(對照用!$B$1:$B$103),"X"),MOD(ROW(),6)+1),3),"")</f>
        <v/>
      </c>
      <c r="H595" s="11"/>
      <c r="I595" s="230"/>
      <c r="J595" s="225"/>
      <c r="K595" s="233"/>
      <c r="L595" s="163"/>
      <c r="M595" s="146"/>
      <c r="N595" s="146" t="str">
        <f t="shared" ref="N595" si="1026">IF(L594="","",IF(L594="X","X",IF($E$2&lt;L594,"X
未達首次列計年度
Not reaching the initial calculation year",IF($E$2&gt;M594,"X
已過審核範圍 
Out of the audit scope","V"))))</f>
        <v/>
      </c>
      <c r="O595" s="149"/>
      <c r="P595" s="112"/>
      <c r="Q595" s="216"/>
    </row>
    <row r="596" spans="2:17" ht="24.75" customHeight="1">
      <c r="B596" s="219" t="str">
        <f t="shared" si="1025"/>
        <v/>
      </c>
      <c r="C596" s="222"/>
      <c r="D596" s="225"/>
      <c r="E596" s="225"/>
      <c r="F596" s="132"/>
      <c r="G596" s="45" t="str" cm="1">
        <f t="array" ref="G596">IFERROR(INDEX(對照用!$B$1:$D$103,SMALL(IF(對照用!$B$1:$B$103=E594,ROW(對照用!$B$1:$B$103),"X"),MOD(ROW(),6)+1),3),"")</f>
        <v/>
      </c>
      <c r="H596" s="11"/>
      <c r="I596" s="230"/>
      <c r="J596" s="225"/>
      <c r="K596" s="233"/>
      <c r="L596" s="163"/>
      <c r="M596" s="146"/>
      <c r="N596" s="146" t="str">
        <f t="shared" ref="N596" si="1027">IF(L594="","",IF(L594="X","X",IF($E$2&lt;L594,"X
未達首次列計年度
Not reaching the initial calculation year",IF($E$2&gt;M594,"X
已過審核範圍 
Out of the audit scope","V"))))</f>
        <v/>
      </c>
      <c r="O596" s="149"/>
      <c r="P596" s="112"/>
      <c r="Q596" s="216"/>
    </row>
    <row r="597" spans="2:17" ht="24.75" customHeight="1">
      <c r="B597" s="219" t="str">
        <f t="shared" si="1025"/>
        <v/>
      </c>
      <c r="C597" s="222"/>
      <c r="D597" s="225"/>
      <c r="E597" s="225"/>
      <c r="F597" s="132"/>
      <c r="G597" s="45" t="str" cm="1">
        <f t="array" ref="G597">IFERROR(INDEX(對照用!$B$1:$D$103,SMALL(IF(對照用!$B$1:$B$103=E594,ROW(對照用!$B$1:$B$103),"X"),MOD(ROW(),6)+1),3),"")</f>
        <v/>
      </c>
      <c r="H597" s="11"/>
      <c r="I597" s="230"/>
      <c r="J597" s="225"/>
      <c r="K597" s="233"/>
      <c r="L597" s="163"/>
      <c r="M597" s="146"/>
      <c r="N597" s="146" t="str">
        <f t="shared" ref="N597" si="1028">IF(L594="","",IF(L594="X","X",IF($E$2&lt;L594,"X
未達首次列計年度
Not reaching the initial calculation year",IF($E$2&gt;M594,"X
已過審核範圍 
Out of the audit scope","V"))))</f>
        <v/>
      </c>
      <c r="O597" s="149"/>
      <c r="P597" s="112"/>
      <c r="Q597" s="216"/>
    </row>
    <row r="598" spans="2:17" ht="24.75" customHeight="1">
      <c r="B598" s="219" t="str">
        <f t="shared" si="1025"/>
        <v/>
      </c>
      <c r="C598" s="222"/>
      <c r="D598" s="225"/>
      <c r="E598" s="225"/>
      <c r="F598" s="132"/>
      <c r="G598" s="45" t="str" cm="1">
        <f t="array" ref="G598">IFERROR(INDEX(對照用!$B$1:$D$103,SMALL(IF(對照用!$B$1:$B$103=E594,ROW(對照用!$B$1:$B$103),"X"),MOD(ROW(),6)+1),3),"")</f>
        <v/>
      </c>
      <c r="H598" s="11"/>
      <c r="I598" s="230"/>
      <c r="J598" s="225"/>
      <c r="K598" s="233"/>
      <c r="L598" s="163"/>
      <c r="M598" s="146"/>
      <c r="N598" s="146" t="str">
        <f t="shared" ref="N598" si="1029">IF(L594="","",IF(L594="X","X",IF($E$2&lt;L594,"X
未達首次列計年度
Not reaching the initial calculation year",IF($E$2&gt;M594,"X
已過審核範圍 
Out of the audit scope","V"))))</f>
        <v/>
      </c>
      <c r="O598" s="149"/>
      <c r="P598" s="112"/>
      <c r="Q598" s="216"/>
    </row>
    <row r="599" spans="2:17" ht="24.75" customHeight="1" thickBot="1">
      <c r="B599" s="220" t="str">
        <f t="shared" si="1025"/>
        <v/>
      </c>
      <c r="C599" s="223"/>
      <c r="D599" s="226"/>
      <c r="E599" s="226"/>
      <c r="F599" s="228"/>
      <c r="G599" s="46" t="str" cm="1">
        <f t="array" ref="G599">IFERROR(INDEX(對照用!$B$1:$D$103,SMALL(IF(對照用!$B$1:$B$103=E594,ROW(對照用!$B$1:$B$103),"X"),MOD(ROW(),6)+1),3),"")</f>
        <v/>
      </c>
      <c r="H599" s="12"/>
      <c r="I599" s="231"/>
      <c r="J599" s="226"/>
      <c r="K599" s="234"/>
      <c r="L599" s="236"/>
      <c r="M599" s="210"/>
      <c r="N599" s="210" t="str">
        <f t="shared" ref="N599" si="1030">IF(L594="","",IF(L594="X","X",IF($E$2&lt;L594,"X
未達首次列計年度
Not reaching the initial calculation year",IF($E$2&gt;M594,"X
已過審核範圍 
Out of the audit scope","V"))))</f>
        <v/>
      </c>
      <c r="O599" s="212"/>
      <c r="P599" s="214"/>
      <c r="Q599" s="217"/>
    </row>
    <row r="600" spans="2:17" ht="24.75" customHeight="1">
      <c r="B600" s="218" t="str">
        <f t="shared" ref="B600" si="1031">IF(E600&lt;&gt;"",B594+1,"")</f>
        <v/>
      </c>
      <c r="C600" s="221" t="str">
        <f t="shared" ref="C600" si="1032">IF(D600&lt;&gt;"",IF(D600&lt;$E$2,"舊","當"),"")</f>
        <v/>
      </c>
      <c r="D600" s="224"/>
      <c r="E600" s="224"/>
      <c r="F600" s="227" t="str">
        <f>_xlfn.IFNA(VLOOKUP(E600,對照用!$B:$C,2,0)," ")</f>
        <v xml:space="preserve"> </v>
      </c>
      <c r="G600" s="44" t="str" cm="1">
        <f t="array" ref="G600">IFERROR(INDEX(對照用!$B$1:$D$103,SMALL(IF(對照用!$B$1:$B$103=E600,ROW(對照用!$B$1:$B$103),"X"),MOD(ROW(),6)+1),3),"")</f>
        <v/>
      </c>
      <c r="H600" s="10"/>
      <c r="I600" s="229"/>
      <c r="J600" s="224"/>
      <c r="K600" s="232"/>
      <c r="L600" s="235"/>
      <c r="M600" s="209" t="str">
        <f t="shared" ref="M600" si="1033">IF(L600="X","X",IF(L600&lt;&gt;0,L600+9,""))</f>
        <v/>
      </c>
      <c r="N600" s="209" t="str">
        <f t="shared" ref="N600" si="1034">IF(L600="","",IF(L600="X","X",IF($E$2&lt;L600,"X
未達首次列計年度
Not reaching the initial calculation year",IF($E$2&gt;M600,"X
已過審核範圍 
Out of the audit scope","V"))))</f>
        <v/>
      </c>
      <c r="O600" s="211"/>
      <c r="P600" s="213" t="str">
        <f t="shared" ref="P600" si="1035">IF(N600="X
未達首次列計年度
Not reaching the initial calculation year",0,IF(N600="X
已過審核範圍 
Out of the audit scope",0,IF(N600="X",0,IF(N600="","",IF(O600&lt;&gt;"",O600,I600)))))</f>
        <v/>
      </c>
      <c r="Q600" s="215"/>
    </row>
    <row r="601" spans="2:17" ht="24.75" customHeight="1">
      <c r="B601" s="219" t="str">
        <f t="shared" ref="B601:B605" si="1036">B600</f>
        <v/>
      </c>
      <c r="C601" s="222"/>
      <c r="D601" s="225"/>
      <c r="E601" s="225"/>
      <c r="F601" s="132"/>
      <c r="G601" s="45" t="str" cm="1">
        <f t="array" ref="G601">IFERROR(INDEX(對照用!$B$1:$D$103,SMALL(IF(對照用!$B$1:$B$103=E600,ROW(對照用!$B$1:$B$103),"X"),MOD(ROW(),6)+1),3),"")</f>
        <v/>
      </c>
      <c r="H601" s="11"/>
      <c r="I601" s="230"/>
      <c r="J601" s="225"/>
      <c r="K601" s="233"/>
      <c r="L601" s="163"/>
      <c r="M601" s="146"/>
      <c r="N601" s="146" t="str">
        <f t="shared" ref="N601" si="1037">IF(L600="","",IF(L600="X","X",IF($E$2&lt;L600,"X
未達首次列計年度
Not reaching the initial calculation year",IF($E$2&gt;M600,"X
已過審核範圍 
Out of the audit scope","V"))))</f>
        <v/>
      </c>
      <c r="O601" s="149"/>
      <c r="P601" s="112"/>
      <c r="Q601" s="216"/>
    </row>
    <row r="602" spans="2:17" ht="24.75" customHeight="1">
      <c r="B602" s="219" t="str">
        <f t="shared" si="1036"/>
        <v/>
      </c>
      <c r="C602" s="222"/>
      <c r="D602" s="225"/>
      <c r="E602" s="225"/>
      <c r="F602" s="132"/>
      <c r="G602" s="45" t="str" cm="1">
        <f t="array" ref="G602">IFERROR(INDEX(對照用!$B$1:$D$103,SMALL(IF(對照用!$B$1:$B$103=E600,ROW(對照用!$B$1:$B$103),"X"),MOD(ROW(),6)+1),3),"")</f>
        <v/>
      </c>
      <c r="H602" s="11"/>
      <c r="I602" s="230"/>
      <c r="J602" s="225"/>
      <c r="K602" s="233"/>
      <c r="L602" s="163"/>
      <c r="M602" s="146"/>
      <c r="N602" s="146" t="str">
        <f t="shared" ref="N602" si="1038">IF(L600="","",IF(L600="X","X",IF($E$2&lt;L600,"X
未達首次列計年度
Not reaching the initial calculation year",IF($E$2&gt;M600,"X
已過審核範圍 
Out of the audit scope","V"))))</f>
        <v/>
      </c>
      <c r="O602" s="149"/>
      <c r="P602" s="112"/>
      <c r="Q602" s="216"/>
    </row>
    <row r="603" spans="2:17" ht="24.75" customHeight="1">
      <c r="B603" s="219" t="str">
        <f t="shared" si="1036"/>
        <v/>
      </c>
      <c r="C603" s="222"/>
      <c r="D603" s="225"/>
      <c r="E603" s="225"/>
      <c r="F603" s="132"/>
      <c r="G603" s="45" t="str" cm="1">
        <f t="array" ref="G603">IFERROR(INDEX(對照用!$B$1:$D$103,SMALL(IF(對照用!$B$1:$B$103=E600,ROW(對照用!$B$1:$B$103),"X"),MOD(ROW(),6)+1),3),"")</f>
        <v/>
      </c>
      <c r="H603" s="11"/>
      <c r="I603" s="230"/>
      <c r="J603" s="225"/>
      <c r="K603" s="233"/>
      <c r="L603" s="163"/>
      <c r="M603" s="146"/>
      <c r="N603" s="146" t="str">
        <f t="shared" ref="N603" si="1039">IF(L600="","",IF(L600="X","X",IF($E$2&lt;L600,"X
未達首次列計年度
Not reaching the initial calculation year",IF($E$2&gt;M600,"X
已過審核範圍 
Out of the audit scope","V"))))</f>
        <v/>
      </c>
      <c r="O603" s="149"/>
      <c r="P603" s="112"/>
      <c r="Q603" s="216"/>
    </row>
    <row r="604" spans="2:17" ht="24.75" customHeight="1">
      <c r="B604" s="219" t="str">
        <f t="shared" si="1036"/>
        <v/>
      </c>
      <c r="C604" s="222"/>
      <c r="D604" s="225"/>
      <c r="E604" s="225"/>
      <c r="F604" s="132"/>
      <c r="G604" s="45" t="str" cm="1">
        <f t="array" ref="G604">IFERROR(INDEX(對照用!$B$1:$D$103,SMALL(IF(對照用!$B$1:$B$103=E600,ROW(對照用!$B$1:$B$103),"X"),MOD(ROW(),6)+1),3),"")</f>
        <v/>
      </c>
      <c r="H604" s="11"/>
      <c r="I604" s="230"/>
      <c r="J604" s="225"/>
      <c r="K604" s="233"/>
      <c r="L604" s="163"/>
      <c r="M604" s="146"/>
      <c r="N604" s="146" t="str">
        <f t="shared" ref="N604" si="1040">IF(L600="","",IF(L600="X","X",IF($E$2&lt;L600,"X
未達首次列計年度
Not reaching the initial calculation year",IF($E$2&gt;M600,"X
已過審核範圍 
Out of the audit scope","V"))))</f>
        <v/>
      </c>
      <c r="O604" s="149"/>
      <c r="P604" s="112"/>
      <c r="Q604" s="216"/>
    </row>
    <row r="605" spans="2:17" ht="24.75" customHeight="1" thickBot="1">
      <c r="B605" s="220" t="str">
        <f t="shared" si="1036"/>
        <v/>
      </c>
      <c r="C605" s="223"/>
      <c r="D605" s="226"/>
      <c r="E605" s="226"/>
      <c r="F605" s="228"/>
      <c r="G605" s="46" t="str" cm="1">
        <f t="array" ref="G605">IFERROR(INDEX(對照用!$B$1:$D$103,SMALL(IF(對照用!$B$1:$B$103=E600,ROW(對照用!$B$1:$B$103),"X"),MOD(ROW(),6)+1),3),"")</f>
        <v/>
      </c>
      <c r="H605" s="12"/>
      <c r="I605" s="231"/>
      <c r="J605" s="226"/>
      <c r="K605" s="234"/>
      <c r="L605" s="236"/>
      <c r="M605" s="210"/>
      <c r="N605" s="210" t="str">
        <f t="shared" ref="N605" si="1041">IF(L600="","",IF(L600="X","X",IF($E$2&lt;L600,"X
未達首次列計年度
Not reaching the initial calculation year",IF($E$2&gt;M600,"X
已過審核範圍 
Out of the audit scope","V"))))</f>
        <v/>
      </c>
      <c r="O605" s="212"/>
      <c r="P605" s="214"/>
      <c r="Q605" s="217"/>
    </row>
    <row r="606" spans="2:17" ht="24.75" customHeight="1">
      <c r="B606" s="218" t="str">
        <f t="shared" ref="B606" si="1042">IF(E606&lt;&gt;"",B600+1,"")</f>
        <v/>
      </c>
      <c r="C606" s="221" t="str">
        <f t="shared" ref="C606" si="1043">IF(D606&lt;&gt;"",IF(D606&lt;$E$2,"舊","當"),"")</f>
        <v/>
      </c>
      <c r="D606" s="224"/>
      <c r="E606" s="224"/>
      <c r="F606" s="227" t="str">
        <f>_xlfn.IFNA(VLOOKUP(E606,對照用!$B:$C,2,0)," ")</f>
        <v xml:space="preserve"> </v>
      </c>
      <c r="G606" s="44" t="str" cm="1">
        <f t="array" ref="G606">IFERROR(INDEX(對照用!$B$1:$D$103,SMALL(IF(對照用!$B$1:$B$103=E606,ROW(對照用!$B$1:$B$103),"X"),MOD(ROW(),6)+1),3),"")</f>
        <v/>
      </c>
      <c r="H606" s="10"/>
      <c r="I606" s="229"/>
      <c r="J606" s="224"/>
      <c r="K606" s="232"/>
      <c r="L606" s="235"/>
      <c r="M606" s="209" t="str">
        <f t="shared" ref="M606" si="1044">IF(L606="X","X",IF(L606&lt;&gt;0,L606+9,""))</f>
        <v/>
      </c>
      <c r="N606" s="209" t="str">
        <f t="shared" ref="N606" si="1045">IF(L606="","",IF(L606="X","X",IF($E$2&lt;L606,"X
未達首次列計年度
Not reaching the initial calculation year",IF($E$2&gt;M606,"X
已過審核範圍 
Out of the audit scope","V"))))</f>
        <v/>
      </c>
      <c r="O606" s="211"/>
      <c r="P606" s="213" t="str">
        <f t="shared" ref="P606" si="1046">IF(N606="X
未達首次列計年度
Not reaching the initial calculation year",0,IF(N606="X
已過審核範圍 
Out of the audit scope",0,IF(N606="X",0,IF(N606="","",IF(O606&lt;&gt;"",O606,I606)))))</f>
        <v/>
      </c>
      <c r="Q606" s="215"/>
    </row>
    <row r="607" spans="2:17" ht="24.75" customHeight="1">
      <c r="B607" s="219" t="str">
        <f t="shared" ref="B607:B611" si="1047">B606</f>
        <v/>
      </c>
      <c r="C607" s="222"/>
      <c r="D607" s="225"/>
      <c r="E607" s="225"/>
      <c r="F607" s="132"/>
      <c r="G607" s="45" t="str" cm="1">
        <f t="array" ref="G607">IFERROR(INDEX(對照用!$B$1:$D$103,SMALL(IF(對照用!$B$1:$B$103=E606,ROW(對照用!$B$1:$B$103),"X"),MOD(ROW(),6)+1),3),"")</f>
        <v/>
      </c>
      <c r="H607" s="11"/>
      <c r="I607" s="230"/>
      <c r="J607" s="225"/>
      <c r="K607" s="233"/>
      <c r="L607" s="163"/>
      <c r="M607" s="146"/>
      <c r="N607" s="146" t="str">
        <f t="shared" ref="N607" si="1048">IF(L606="","",IF(L606="X","X",IF($E$2&lt;L606,"X
未達首次列計年度
Not reaching the initial calculation year",IF($E$2&gt;M606,"X
已過審核範圍 
Out of the audit scope","V"))))</f>
        <v/>
      </c>
      <c r="O607" s="149"/>
      <c r="P607" s="112"/>
      <c r="Q607" s="216"/>
    </row>
    <row r="608" spans="2:17" ht="24.75" customHeight="1">
      <c r="B608" s="219" t="str">
        <f t="shared" si="1047"/>
        <v/>
      </c>
      <c r="C608" s="222"/>
      <c r="D608" s="225"/>
      <c r="E608" s="225"/>
      <c r="F608" s="132"/>
      <c r="G608" s="45" t="str" cm="1">
        <f t="array" ref="G608">IFERROR(INDEX(對照用!$B$1:$D$103,SMALL(IF(對照用!$B$1:$B$103=E606,ROW(對照用!$B$1:$B$103),"X"),MOD(ROW(),6)+1),3),"")</f>
        <v/>
      </c>
      <c r="H608" s="11"/>
      <c r="I608" s="230"/>
      <c r="J608" s="225"/>
      <c r="K608" s="233"/>
      <c r="L608" s="163"/>
      <c r="M608" s="146"/>
      <c r="N608" s="146" t="str">
        <f t="shared" ref="N608" si="1049">IF(L606="","",IF(L606="X","X",IF($E$2&lt;L606,"X
未達首次列計年度
Not reaching the initial calculation year",IF($E$2&gt;M606,"X
已過審核範圍 
Out of the audit scope","V"))))</f>
        <v/>
      </c>
      <c r="O608" s="149"/>
      <c r="P608" s="112"/>
      <c r="Q608" s="216"/>
    </row>
    <row r="609" spans="2:17" ht="24.75" customHeight="1">
      <c r="B609" s="219" t="str">
        <f t="shared" si="1047"/>
        <v/>
      </c>
      <c r="C609" s="222"/>
      <c r="D609" s="225"/>
      <c r="E609" s="225"/>
      <c r="F609" s="132"/>
      <c r="G609" s="45" t="str" cm="1">
        <f t="array" ref="G609">IFERROR(INDEX(對照用!$B$1:$D$103,SMALL(IF(對照用!$B$1:$B$103=E606,ROW(對照用!$B$1:$B$103),"X"),MOD(ROW(),6)+1),3),"")</f>
        <v/>
      </c>
      <c r="H609" s="11"/>
      <c r="I609" s="230"/>
      <c r="J609" s="225"/>
      <c r="K609" s="233"/>
      <c r="L609" s="163"/>
      <c r="M609" s="146"/>
      <c r="N609" s="146" t="str">
        <f t="shared" ref="N609" si="1050">IF(L606="","",IF(L606="X","X",IF($E$2&lt;L606,"X
未達首次列計年度
Not reaching the initial calculation year",IF($E$2&gt;M606,"X
已過審核範圍 
Out of the audit scope","V"))))</f>
        <v/>
      </c>
      <c r="O609" s="149"/>
      <c r="P609" s="112"/>
      <c r="Q609" s="216"/>
    </row>
    <row r="610" spans="2:17" ht="24.75" customHeight="1">
      <c r="B610" s="219" t="str">
        <f t="shared" si="1047"/>
        <v/>
      </c>
      <c r="C610" s="222"/>
      <c r="D610" s="225"/>
      <c r="E610" s="225"/>
      <c r="F610" s="132"/>
      <c r="G610" s="45" t="str" cm="1">
        <f t="array" ref="G610">IFERROR(INDEX(對照用!$B$1:$D$103,SMALL(IF(對照用!$B$1:$B$103=E606,ROW(對照用!$B$1:$B$103),"X"),MOD(ROW(),6)+1),3),"")</f>
        <v/>
      </c>
      <c r="H610" s="11"/>
      <c r="I610" s="230"/>
      <c r="J610" s="225"/>
      <c r="K610" s="233"/>
      <c r="L610" s="163"/>
      <c r="M610" s="146"/>
      <c r="N610" s="146" t="str">
        <f t="shared" ref="N610" si="1051">IF(L606="","",IF(L606="X","X",IF($E$2&lt;L606,"X
未達首次列計年度
Not reaching the initial calculation year",IF($E$2&gt;M606,"X
已過審核範圍 
Out of the audit scope","V"))))</f>
        <v/>
      </c>
      <c r="O610" s="149"/>
      <c r="P610" s="112"/>
      <c r="Q610" s="216"/>
    </row>
    <row r="611" spans="2:17" ht="24.75" customHeight="1" thickBot="1">
      <c r="B611" s="220" t="str">
        <f t="shared" si="1047"/>
        <v/>
      </c>
      <c r="C611" s="223"/>
      <c r="D611" s="226"/>
      <c r="E611" s="226"/>
      <c r="F611" s="228"/>
      <c r="G611" s="46" t="str" cm="1">
        <f t="array" ref="G611">IFERROR(INDEX(對照用!$B$1:$D$103,SMALL(IF(對照用!$B$1:$B$103=E606,ROW(對照用!$B$1:$B$103),"X"),MOD(ROW(),6)+1),3),"")</f>
        <v/>
      </c>
      <c r="H611" s="12"/>
      <c r="I611" s="231"/>
      <c r="J611" s="226"/>
      <c r="K611" s="234"/>
      <c r="L611" s="236"/>
      <c r="M611" s="210"/>
      <c r="N611" s="210" t="str">
        <f t="shared" ref="N611" si="1052">IF(L606="","",IF(L606="X","X",IF($E$2&lt;L606,"X
未達首次列計年度
Not reaching the initial calculation year",IF($E$2&gt;M606,"X
已過審核範圍 
Out of the audit scope","V"))))</f>
        <v/>
      </c>
      <c r="O611" s="212"/>
      <c r="P611" s="214"/>
      <c r="Q611" s="217"/>
    </row>
    <row r="612" spans="2:17" ht="24.75" customHeight="1">
      <c r="B612" s="218" t="str">
        <f t="shared" ref="B612" si="1053">IF(E612&lt;&gt;"",B606+1,"")</f>
        <v/>
      </c>
      <c r="C612" s="221" t="str">
        <f t="shared" ref="C612" si="1054">IF(D612&lt;&gt;"",IF(D612&lt;$E$2,"舊","當"),"")</f>
        <v/>
      </c>
      <c r="D612" s="224"/>
      <c r="E612" s="224"/>
      <c r="F612" s="227" t="str">
        <f>_xlfn.IFNA(VLOOKUP(E612,對照用!$B:$C,2,0)," ")</f>
        <v xml:space="preserve"> </v>
      </c>
      <c r="G612" s="44" t="str" cm="1">
        <f t="array" ref="G612">IFERROR(INDEX(對照用!$B$1:$D$103,SMALL(IF(對照用!$B$1:$B$103=E612,ROW(對照用!$B$1:$B$103),"X"),MOD(ROW(),6)+1),3),"")</f>
        <v/>
      </c>
      <c r="H612" s="10"/>
      <c r="I612" s="229"/>
      <c r="J612" s="224"/>
      <c r="K612" s="232"/>
      <c r="L612" s="235"/>
      <c r="M612" s="209" t="str">
        <f t="shared" ref="M612" si="1055">IF(L612="X","X",IF(L612&lt;&gt;0,L612+9,""))</f>
        <v/>
      </c>
      <c r="N612" s="209" t="str">
        <f t="shared" ref="N612" si="1056">IF(L612="","",IF(L612="X","X",IF($E$2&lt;L612,"X
未達首次列計年度
Not reaching the initial calculation year",IF($E$2&gt;M612,"X
已過審核範圍 
Out of the audit scope","V"))))</f>
        <v/>
      </c>
      <c r="O612" s="211"/>
      <c r="P612" s="213" t="str">
        <f t="shared" ref="P612" si="1057">IF(N612="X
未達首次列計年度
Not reaching the initial calculation year",0,IF(N612="X
已過審核範圍 
Out of the audit scope",0,IF(N612="X",0,IF(N612="","",IF(O612&lt;&gt;"",O612,I612)))))</f>
        <v/>
      </c>
      <c r="Q612" s="215"/>
    </row>
    <row r="613" spans="2:17" ht="24.75" customHeight="1">
      <c r="B613" s="219" t="str">
        <f t="shared" ref="B613:B617" si="1058">B612</f>
        <v/>
      </c>
      <c r="C613" s="222"/>
      <c r="D613" s="225"/>
      <c r="E613" s="225"/>
      <c r="F613" s="132"/>
      <c r="G613" s="45" t="str" cm="1">
        <f t="array" ref="G613">IFERROR(INDEX(對照用!$B$1:$D$103,SMALL(IF(對照用!$B$1:$B$103=E612,ROW(對照用!$B$1:$B$103),"X"),MOD(ROW(),6)+1),3),"")</f>
        <v/>
      </c>
      <c r="H613" s="11"/>
      <c r="I613" s="230"/>
      <c r="J613" s="225"/>
      <c r="K613" s="233"/>
      <c r="L613" s="163"/>
      <c r="M613" s="146"/>
      <c r="N613" s="146" t="str">
        <f t="shared" ref="N613" si="1059">IF(L612="","",IF(L612="X","X",IF($E$2&lt;L612,"X
未達首次列計年度
Not reaching the initial calculation year",IF($E$2&gt;M612,"X
已過審核範圍 
Out of the audit scope","V"))))</f>
        <v/>
      </c>
      <c r="O613" s="149"/>
      <c r="P613" s="112"/>
      <c r="Q613" s="216"/>
    </row>
    <row r="614" spans="2:17" ht="24.75" customHeight="1">
      <c r="B614" s="219" t="str">
        <f t="shared" si="1058"/>
        <v/>
      </c>
      <c r="C614" s="222"/>
      <c r="D614" s="225"/>
      <c r="E614" s="225"/>
      <c r="F614" s="132"/>
      <c r="G614" s="45" t="str" cm="1">
        <f t="array" ref="G614">IFERROR(INDEX(對照用!$B$1:$D$103,SMALL(IF(對照用!$B$1:$B$103=E612,ROW(對照用!$B$1:$B$103),"X"),MOD(ROW(),6)+1),3),"")</f>
        <v/>
      </c>
      <c r="H614" s="11"/>
      <c r="I614" s="230"/>
      <c r="J614" s="225"/>
      <c r="K614" s="233"/>
      <c r="L614" s="163"/>
      <c r="M614" s="146"/>
      <c r="N614" s="146" t="str">
        <f t="shared" ref="N614" si="1060">IF(L612="","",IF(L612="X","X",IF($E$2&lt;L612,"X
未達首次列計年度
Not reaching the initial calculation year",IF($E$2&gt;M612,"X
已過審核範圍 
Out of the audit scope","V"))))</f>
        <v/>
      </c>
      <c r="O614" s="149"/>
      <c r="P614" s="112"/>
      <c r="Q614" s="216"/>
    </row>
    <row r="615" spans="2:17" ht="24.75" customHeight="1">
      <c r="B615" s="219" t="str">
        <f t="shared" si="1058"/>
        <v/>
      </c>
      <c r="C615" s="222"/>
      <c r="D615" s="225"/>
      <c r="E615" s="225"/>
      <c r="F615" s="132"/>
      <c r="G615" s="45" t="str" cm="1">
        <f t="array" ref="G615">IFERROR(INDEX(對照用!$B$1:$D$103,SMALL(IF(對照用!$B$1:$B$103=E612,ROW(對照用!$B$1:$B$103),"X"),MOD(ROW(),6)+1),3),"")</f>
        <v/>
      </c>
      <c r="H615" s="11"/>
      <c r="I615" s="230"/>
      <c r="J615" s="225"/>
      <c r="K615" s="233"/>
      <c r="L615" s="163"/>
      <c r="M615" s="146"/>
      <c r="N615" s="146" t="str">
        <f t="shared" ref="N615" si="1061">IF(L612="","",IF(L612="X","X",IF($E$2&lt;L612,"X
未達首次列計年度
Not reaching the initial calculation year",IF($E$2&gt;M612,"X
已過審核範圍 
Out of the audit scope","V"))))</f>
        <v/>
      </c>
      <c r="O615" s="149"/>
      <c r="P615" s="112"/>
      <c r="Q615" s="216"/>
    </row>
    <row r="616" spans="2:17" ht="24.75" customHeight="1">
      <c r="B616" s="219" t="str">
        <f t="shared" si="1058"/>
        <v/>
      </c>
      <c r="C616" s="222"/>
      <c r="D616" s="225"/>
      <c r="E616" s="225"/>
      <c r="F616" s="132"/>
      <c r="G616" s="45" t="str" cm="1">
        <f t="array" ref="G616">IFERROR(INDEX(對照用!$B$1:$D$103,SMALL(IF(對照用!$B$1:$B$103=E612,ROW(對照用!$B$1:$B$103),"X"),MOD(ROW(),6)+1),3),"")</f>
        <v/>
      </c>
      <c r="H616" s="11"/>
      <c r="I616" s="230"/>
      <c r="J616" s="225"/>
      <c r="K616" s="233"/>
      <c r="L616" s="163"/>
      <c r="M616" s="146"/>
      <c r="N616" s="146" t="str">
        <f t="shared" ref="N616" si="1062">IF(L612="","",IF(L612="X","X",IF($E$2&lt;L612,"X
未達首次列計年度
Not reaching the initial calculation year",IF($E$2&gt;M612,"X
已過審核範圍 
Out of the audit scope","V"))))</f>
        <v/>
      </c>
      <c r="O616" s="149"/>
      <c r="P616" s="112"/>
      <c r="Q616" s="216"/>
    </row>
    <row r="617" spans="2:17" ht="24.75" customHeight="1" thickBot="1">
      <c r="B617" s="220" t="str">
        <f t="shared" si="1058"/>
        <v/>
      </c>
      <c r="C617" s="223"/>
      <c r="D617" s="226"/>
      <c r="E617" s="226"/>
      <c r="F617" s="228"/>
      <c r="G617" s="46" t="str" cm="1">
        <f t="array" ref="G617">IFERROR(INDEX(對照用!$B$1:$D$103,SMALL(IF(對照用!$B$1:$B$103=E612,ROW(對照用!$B$1:$B$103),"X"),MOD(ROW(),6)+1),3),"")</f>
        <v/>
      </c>
      <c r="H617" s="12"/>
      <c r="I617" s="231"/>
      <c r="J617" s="226"/>
      <c r="K617" s="234"/>
      <c r="L617" s="236"/>
      <c r="M617" s="210"/>
      <c r="N617" s="210" t="str">
        <f t="shared" ref="N617" si="1063">IF(L612="","",IF(L612="X","X",IF($E$2&lt;L612,"X
未達首次列計年度
Not reaching the initial calculation year",IF($E$2&gt;M612,"X
已過審核範圍 
Out of the audit scope","V"))))</f>
        <v/>
      </c>
      <c r="O617" s="212"/>
      <c r="P617" s="214"/>
      <c r="Q617" s="217"/>
    </row>
    <row r="618" spans="2:17" ht="24.75" customHeight="1">
      <c r="B618" s="218" t="str">
        <f t="shared" ref="B618" si="1064">IF(E618&lt;&gt;"",B612+1,"")</f>
        <v/>
      </c>
      <c r="C618" s="221" t="str">
        <f t="shared" ref="C618" si="1065">IF(D618&lt;&gt;"",IF(D618&lt;$E$2,"舊","當"),"")</f>
        <v/>
      </c>
      <c r="D618" s="224"/>
      <c r="E618" s="224"/>
      <c r="F618" s="227" t="str">
        <f>_xlfn.IFNA(VLOOKUP(E618,對照用!$B:$C,2,0)," ")</f>
        <v xml:space="preserve"> </v>
      </c>
      <c r="G618" s="44" t="str" cm="1">
        <f t="array" ref="G618">IFERROR(INDEX(對照用!$B$1:$D$103,SMALL(IF(對照用!$B$1:$B$103=E618,ROW(對照用!$B$1:$B$103),"X"),MOD(ROW(),6)+1),3),"")</f>
        <v/>
      </c>
      <c r="H618" s="10"/>
      <c r="I618" s="229"/>
      <c r="J618" s="224"/>
      <c r="K618" s="232"/>
      <c r="L618" s="235"/>
      <c r="M618" s="209" t="str">
        <f t="shared" ref="M618" si="1066">IF(L618="X","X",IF(L618&lt;&gt;0,L618+9,""))</f>
        <v/>
      </c>
      <c r="N618" s="209" t="str">
        <f t="shared" ref="N618" si="1067">IF(L618="","",IF(L618="X","X",IF($E$2&lt;L618,"X
未達首次列計年度
Not reaching the initial calculation year",IF($E$2&gt;M618,"X
已過審核範圍 
Out of the audit scope","V"))))</f>
        <v/>
      </c>
      <c r="O618" s="211"/>
      <c r="P618" s="213" t="str">
        <f t="shared" ref="P618" si="1068">IF(N618="X
未達首次列計年度
Not reaching the initial calculation year",0,IF(N618="X
已過審核範圍 
Out of the audit scope",0,IF(N618="X",0,IF(N618="","",IF(O618&lt;&gt;"",O618,I618)))))</f>
        <v/>
      </c>
      <c r="Q618" s="215"/>
    </row>
    <row r="619" spans="2:17" ht="24.75" customHeight="1">
      <c r="B619" s="219" t="str">
        <f t="shared" ref="B619:B623" si="1069">B618</f>
        <v/>
      </c>
      <c r="C619" s="222"/>
      <c r="D619" s="225"/>
      <c r="E619" s="225"/>
      <c r="F619" s="132"/>
      <c r="G619" s="45" t="str" cm="1">
        <f t="array" ref="G619">IFERROR(INDEX(對照用!$B$1:$D$103,SMALL(IF(對照用!$B$1:$B$103=E618,ROW(對照用!$B$1:$B$103),"X"),MOD(ROW(),6)+1),3),"")</f>
        <v/>
      </c>
      <c r="H619" s="11"/>
      <c r="I619" s="230"/>
      <c r="J619" s="225"/>
      <c r="K619" s="233"/>
      <c r="L619" s="163"/>
      <c r="M619" s="146"/>
      <c r="N619" s="146" t="str">
        <f t="shared" ref="N619" si="1070">IF(L618="","",IF(L618="X","X",IF($E$2&lt;L618,"X
未達首次列計年度
Not reaching the initial calculation year",IF($E$2&gt;M618,"X
已過審核範圍 
Out of the audit scope","V"))))</f>
        <v/>
      </c>
      <c r="O619" s="149"/>
      <c r="P619" s="112"/>
      <c r="Q619" s="216"/>
    </row>
    <row r="620" spans="2:17" ht="24.75" customHeight="1">
      <c r="B620" s="219" t="str">
        <f t="shared" si="1069"/>
        <v/>
      </c>
      <c r="C620" s="222"/>
      <c r="D620" s="225"/>
      <c r="E620" s="225"/>
      <c r="F620" s="132"/>
      <c r="G620" s="45" t="str" cm="1">
        <f t="array" ref="G620">IFERROR(INDEX(對照用!$B$1:$D$103,SMALL(IF(對照用!$B$1:$B$103=E618,ROW(對照用!$B$1:$B$103),"X"),MOD(ROW(),6)+1),3),"")</f>
        <v/>
      </c>
      <c r="H620" s="11"/>
      <c r="I620" s="230"/>
      <c r="J620" s="225"/>
      <c r="K620" s="233"/>
      <c r="L620" s="163"/>
      <c r="M620" s="146"/>
      <c r="N620" s="146" t="str">
        <f t="shared" ref="N620" si="1071">IF(L618="","",IF(L618="X","X",IF($E$2&lt;L618,"X
未達首次列計年度
Not reaching the initial calculation year",IF($E$2&gt;M618,"X
已過審核範圍 
Out of the audit scope","V"))))</f>
        <v/>
      </c>
      <c r="O620" s="149"/>
      <c r="P620" s="112"/>
      <c r="Q620" s="216"/>
    </row>
    <row r="621" spans="2:17" ht="24.75" customHeight="1">
      <c r="B621" s="219" t="str">
        <f t="shared" si="1069"/>
        <v/>
      </c>
      <c r="C621" s="222"/>
      <c r="D621" s="225"/>
      <c r="E621" s="225"/>
      <c r="F621" s="132"/>
      <c r="G621" s="45" t="str" cm="1">
        <f t="array" ref="G621">IFERROR(INDEX(對照用!$B$1:$D$103,SMALL(IF(對照用!$B$1:$B$103=E618,ROW(對照用!$B$1:$B$103),"X"),MOD(ROW(),6)+1),3),"")</f>
        <v/>
      </c>
      <c r="H621" s="11"/>
      <c r="I621" s="230"/>
      <c r="J621" s="225"/>
      <c r="K621" s="233"/>
      <c r="L621" s="163"/>
      <c r="M621" s="146"/>
      <c r="N621" s="146" t="str">
        <f t="shared" ref="N621" si="1072">IF(L618="","",IF(L618="X","X",IF($E$2&lt;L618,"X
未達首次列計年度
Not reaching the initial calculation year",IF($E$2&gt;M618,"X
已過審核範圍 
Out of the audit scope","V"))))</f>
        <v/>
      </c>
      <c r="O621" s="149"/>
      <c r="P621" s="112"/>
      <c r="Q621" s="216"/>
    </row>
    <row r="622" spans="2:17" ht="24.75" customHeight="1">
      <c r="B622" s="219" t="str">
        <f t="shared" si="1069"/>
        <v/>
      </c>
      <c r="C622" s="222"/>
      <c r="D622" s="225"/>
      <c r="E622" s="225"/>
      <c r="F622" s="132"/>
      <c r="G622" s="45" t="str" cm="1">
        <f t="array" ref="G622">IFERROR(INDEX(對照用!$B$1:$D$103,SMALL(IF(對照用!$B$1:$B$103=E618,ROW(對照用!$B$1:$B$103),"X"),MOD(ROW(),6)+1),3),"")</f>
        <v/>
      </c>
      <c r="H622" s="11"/>
      <c r="I622" s="230"/>
      <c r="J622" s="225"/>
      <c r="K622" s="233"/>
      <c r="L622" s="163"/>
      <c r="M622" s="146"/>
      <c r="N622" s="146" t="str">
        <f t="shared" ref="N622" si="1073">IF(L618="","",IF(L618="X","X",IF($E$2&lt;L618,"X
未達首次列計年度
Not reaching the initial calculation year",IF($E$2&gt;M618,"X
已過審核範圍 
Out of the audit scope","V"))))</f>
        <v/>
      </c>
      <c r="O622" s="149"/>
      <c r="P622" s="112"/>
      <c r="Q622" s="216"/>
    </row>
    <row r="623" spans="2:17" ht="24.75" customHeight="1" thickBot="1">
      <c r="B623" s="220" t="str">
        <f t="shared" si="1069"/>
        <v/>
      </c>
      <c r="C623" s="223"/>
      <c r="D623" s="226"/>
      <c r="E623" s="226"/>
      <c r="F623" s="228"/>
      <c r="G623" s="46" t="str" cm="1">
        <f t="array" ref="G623">IFERROR(INDEX(對照用!$B$1:$D$103,SMALL(IF(對照用!$B$1:$B$103=E618,ROW(對照用!$B$1:$B$103),"X"),MOD(ROW(),6)+1),3),"")</f>
        <v/>
      </c>
      <c r="H623" s="12"/>
      <c r="I623" s="231"/>
      <c r="J623" s="226"/>
      <c r="K623" s="234"/>
      <c r="L623" s="236"/>
      <c r="M623" s="210"/>
      <c r="N623" s="210" t="str">
        <f t="shared" ref="N623" si="1074">IF(L618="","",IF(L618="X","X",IF($E$2&lt;L618,"X
未達首次列計年度
Not reaching the initial calculation year",IF($E$2&gt;M618,"X
已過審核範圍 
Out of the audit scope","V"))))</f>
        <v/>
      </c>
      <c r="O623" s="212"/>
      <c r="P623" s="214"/>
      <c r="Q623" s="217"/>
    </row>
    <row r="624" spans="2:17" ht="24.75" customHeight="1">
      <c r="B624" s="218" t="str">
        <f t="shared" ref="B624" si="1075">IF(E624&lt;&gt;"",B618+1,"")</f>
        <v/>
      </c>
      <c r="C624" s="221" t="str">
        <f t="shared" ref="C624" si="1076">IF(D624&lt;&gt;"",IF(D624&lt;$E$2,"舊","當"),"")</f>
        <v/>
      </c>
      <c r="D624" s="224"/>
      <c r="E624" s="224"/>
      <c r="F624" s="227" t="str">
        <f>_xlfn.IFNA(VLOOKUP(E624,對照用!$B:$C,2,0)," ")</f>
        <v xml:space="preserve"> </v>
      </c>
      <c r="G624" s="44" t="str" cm="1">
        <f t="array" ref="G624">IFERROR(INDEX(對照用!$B$1:$D$103,SMALL(IF(對照用!$B$1:$B$103=E624,ROW(對照用!$B$1:$B$103),"X"),MOD(ROW(),6)+1),3),"")</f>
        <v/>
      </c>
      <c r="H624" s="10"/>
      <c r="I624" s="229"/>
      <c r="J624" s="224"/>
      <c r="K624" s="232"/>
      <c r="L624" s="235"/>
      <c r="M624" s="209" t="str">
        <f t="shared" ref="M624" si="1077">IF(L624="X","X",IF(L624&lt;&gt;0,L624+9,""))</f>
        <v/>
      </c>
      <c r="N624" s="209" t="str">
        <f t="shared" ref="N624" si="1078">IF(L624="","",IF(L624="X","X",IF($E$2&lt;L624,"X
未達首次列計年度
Not reaching the initial calculation year",IF($E$2&gt;M624,"X
已過審核範圍 
Out of the audit scope","V"))))</f>
        <v/>
      </c>
      <c r="O624" s="211"/>
      <c r="P624" s="213" t="str">
        <f t="shared" ref="P624" si="1079">IF(N624="X
未達首次列計年度
Not reaching the initial calculation year",0,IF(N624="X
已過審核範圍 
Out of the audit scope",0,IF(N624="X",0,IF(N624="","",IF(O624&lt;&gt;"",O624,I624)))))</f>
        <v/>
      </c>
      <c r="Q624" s="215"/>
    </row>
    <row r="625" spans="2:17" ht="24.75" customHeight="1">
      <c r="B625" s="219" t="str">
        <f t="shared" ref="B625:B629" si="1080">B624</f>
        <v/>
      </c>
      <c r="C625" s="222"/>
      <c r="D625" s="225"/>
      <c r="E625" s="225"/>
      <c r="F625" s="132"/>
      <c r="G625" s="45" t="str" cm="1">
        <f t="array" ref="G625">IFERROR(INDEX(對照用!$B$1:$D$103,SMALL(IF(對照用!$B$1:$B$103=E624,ROW(對照用!$B$1:$B$103),"X"),MOD(ROW(),6)+1),3),"")</f>
        <v/>
      </c>
      <c r="H625" s="11"/>
      <c r="I625" s="230"/>
      <c r="J625" s="225"/>
      <c r="K625" s="233"/>
      <c r="L625" s="163"/>
      <c r="M625" s="146"/>
      <c r="N625" s="146" t="str">
        <f t="shared" ref="N625" si="1081">IF(L624="","",IF(L624="X","X",IF($E$2&lt;L624,"X
未達首次列計年度
Not reaching the initial calculation year",IF($E$2&gt;M624,"X
已過審核範圍 
Out of the audit scope","V"))))</f>
        <v/>
      </c>
      <c r="O625" s="149"/>
      <c r="P625" s="112"/>
      <c r="Q625" s="216"/>
    </row>
    <row r="626" spans="2:17" ht="24.75" customHeight="1">
      <c r="B626" s="219" t="str">
        <f t="shared" si="1080"/>
        <v/>
      </c>
      <c r="C626" s="222"/>
      <c r="D626" s="225"/>
      <c r="E626" s="225"/>
      <c r="F626" s="132"/>
      <c r="G626" s="45" t="str" cm="1">
        <f t="array" ref="G626">IFERROR(INDEX(對照用!$B$1:$D$103,SMALL(IF(對照用!$B$1:$B$103=E624,ROW(對照用!$B$1:$B$103),"X"),MOD(ROW(),6)+1),3),"")</f>
        <v/>
      </c>
      <c r="H626" s="11"/>
      <c r="I626" s="230"/>
      <c r="J626" s="225"/>
      <c r="K626" s="233"/>
      <c r="L626" s="163"/>
      <c r="M626" s="146"/>
      <c r="N626" s="146" t="str">
        <f t="shared" ref="N626" si="1082">IF(L624="","",IF(L624="X","X",IF($E$2&lt;L624,"X
未達首次列計年度
Not reaching the initial calculation year",IF($E$2&gt;M624,"X
已過審核範圍 
Out of the audit scope","V"))))</f>
        <v/>
      </c>
      <c r="O626" s="149"/>
      <c r="P626" s="112"/>
      <c r="Q626" s="216"/>
    </row>
    <row r="627" spans="2:17" ht="24.75" customHeight="1">
      <c r="B627" s="219" t="str">
        <f t="shared" si="1080"/>
        <v/>
      </c>
      <c r="C627" s="222"/>
      <c r="D627" s="225"/>
      <c r="E627" s="225"/>
      <c r="F627" s="132"/>
      <c r="G627" s="45" t="str" cm="1">
        <f t="array" ref="G627">IFERROR(INDEX(對照用!$B$1:$D$103,SMALL(IF(對照用!$B$1:$B$103=E624,ROW(對照用!$B$1:$B$103),"X"),MOD(ROW(),6)+1),3),"")</f>
        <v/>
      </c>
      <c r="H627" s="11"/>
      <c r="I627" s="230"/>
      <c r="J627" s="225"/>
      <c r="K627" s="233"/>
      <c r="L627" s="163"/>
      <c r="M627" s="146"/>
      <c r="N627" s="146" t="str">
        <f t="shared" ref="N627" si="1083">IF(L624="","",IF(L624="X","X",IF($E$2&lt;L624,"X
未達首次列計年度
Not reaching the initial calculation year",IF($E$2&gt;M624,"X
已過審核範圍 
Out of the audit scope","V"))))</f>
        <v/>
      </c>
      <c r="O627" s="149"/>
      <c r="P627" s="112"/>
      <c r="Q627" s="216"/>
    </row>
    <row r="628" spans="2:17" ht="24.75" customHeight="1">
      <c r="B628" s="219" t="str">
        <f t="shared" si="1080"/>
        <v/>
      </c>
      <c r="C628" s="222"/>
      <c r="D628" s="225"/>
      <c r="E628" s="225"/>
      <c r="F628" s="132"/>
      <c r="G628" s="45" t="str" cm="1">
        <f t="array" ref="G628">IFERROR(INDEX(對照用!$B$1:$D$103,SMALL(IF(對照用!$B$1:$B$103=E624,ROW(對照用!$B$1:$B$103),"X"),MOD(ROW(),6)+1),3),"")</f>
        <v/>
      </c>
      <c r="H628" s="11"/>
      <c r="I628" s="230"/>
      <c r="J628" s="225"/>
      <c r="K628" s="233"/>
      <c r="L628" s="163"/>
      <c r="M628" s="146"/>
      <c r="N628" s="146" t="str">
        <f t="shared" ref="N628" si="1084">IF(L624="","",IF(L624="X","X",IF($E$2&lt;L624,"X
未達首次列計年度
Not reaching the initial calculation year",IF($E$2&gt;M624,"X
已過審核範圍 
Out of the audit scope","V"))))</f>
        <v/>
      </c>
      <c r="O628" s="149"/>
      <c r="P628" s="112"/>
      <c r="Q628" s="216"/>
    </row>
    <row r="629" spans="2:17" ht="24.75" customHeight="1" thickBot="1">
      <c r="B629" s="220" t="str">
        <f t="shared" si="1080"/>
        <v/>
      </c>
      <c r="C629" s="223"/>
      <c r="D629" s="226"/>
      <c r="E629" s="226"/>
      <c r="F629" s="228"/>
      <c r="G629" s="46" t="str" cm="1">
        <f t="array" ref="G629">IFERROR(INDEX(對照用!$B$1:$D$103,SMALL(IF(對照用!$B$1:$B$103=E624,ROW(對照用!$B$1:$B$103),"X"),MOD(ROW(),6)+1),3),"")</f>
        <v/>
      </c>
      <c r="H629" s="12"/>
      <c r="I629" s="231"/>
      <c r="J629" s="226"/>
      <c r="K629" s="234"/>
      <c r="L629" s="236"/>
      <c r="M629" s="210"/>
      <c r="N629" s="210" t="str">
        <f t="shared" ref="N629" si="1085">IF(L624="","",IF(L624="X","X",IF($E$2&lt;L624,"X
未達首次列計年度
Not reaching the initial calculation year",IF($E$2&gt;M624,"X
已過審核範圍 
Out of the audit scope","V"))))</f>
        <v/>
      </c>
      <c r="O629" s="212"/>
      <c r="P629" s="214"/>
      <c r="Q629" s="217"/>
    </row>
    <row r="630" spans="2:17" ht="24.75" customHeight="1">
      <c r="B630" s="218" t="str">
        <f t="shared" ref="B630" si="1086">IF(E630&lt;&gt;"",B624+1,"")</f>
        <v/>
      </c>
      <c r="C630" s="221" t="str">
        <f t="shared" ref="C630" si="1087">IF(D630&lt;&gt;"",IF(D630&lt;$E$2,"舊","當"),"")</f>
        <v/>
      </c>
      <c r="D630" s="224"/>
      <c r="E630" s="224"/>
      <c r="F630" s="227" t="str">
        <f>_xlfn.IFNA(VLOOKUP(E630,對照用!$B:$C,2,0)," ")</f>
        <v xml:space="preserve"> </v>
      </c>
      <c r="G630" s="44" t="str" cm="1">
        <f t="array" ref="G630">IFERROR(INDEX(對照用!$B$1:$D$103,SMALL(IF(對照用!$B$1:$B$103=E630,ROW(對照用!$B$1:$B$103),"X"),MOD(ROW(),6)+1),3),"")</f>
        <v/>
      </c>
      <c r="H630" s="10"/>
      <c r="I630" s="229"/>
      <c r="J630" s="224"/>
      <c r="K630" s="232"/>
      <c r="L630" s="235"/>
      <c r="M630" s="209" t="str">
        <f t="shared" ref="M630" si="1088">IF(L630="X","X",IF(L630&lt;&gt;0,L630+9,""))</f>
        <v/>
      </c>
      <c r="N630" s="209" t="str">
        <f t="shared" ref="N630" si="1089">IF(L630="","",IF(L630="X","X",IF($E$2&lt;L630,"X
未達首次列計年度
Not reaching the initial calculation year",IF($E$2&gt;M630,"X
已過審核範圍 
Out of the audit scope","V"))))</f>
        <v/>
      </c>
      <c r="O630" s="211"/>
      <c r="P630" s="213" t="str">
        <f t="shared" ref="P630" si="1090">IF(N630="X
未達首次列計年度
Not reaching the initial calculation year",0,IF(N630="X
已過審核範圍 
Out of the audit scope",0,IF(N630="X",0,IF(N630="","",IF(O630&lt;&gt;"",O630,I630)))))</f>
        <v/>
      </c>
      <c r="Q630" s="215"/>
    </row>
    <row r="631" spans="2:17" ht="24.75" customHeight="1">
      <c r="B631" s="219" t="str">
        <f t="shared" ref="B631:B635" si="1091">B630</f>
        <v/>
      </c>
      <c r="C631" s="222"/>
      <c r="D631" s="225"/>
      <c r="E631" s="225"/>
      <c r="F631" s="132"/>
      <c r="G631" s="45" t="str" cm="1">
        <f t="array" ref="G631">IFERROR(INDEX(對照用!$B$1:$D$103,SMALL(IF(對照用!$B$1:$B$103=E630,ROW(對照用!$B$1:$B$103),"X"),MOD(ROW(),6)+1),3),"")</f>
        <v/>
      </c>
      <c r="H631" s="11"/>
      <c r="I631" s="230"/>
      <c r="J631" s="225"/>
      <c r="K631" s="233"/>
      <c r="L631" s="163"/>
      <c r="M631" s="146"/>
      <c r="N631" s="146" t="str">
        <f t="shared" ref="N631" si="1092">IF(L630="","",IF(L630="X","X",IF($E$2&lt;L630,"X
未達首次列計年度
Not reaching the initial calculation year",IF($E$2&gt;M630,"X
已過審核範圍 
Out of the audit scope","V"))))</f>
        <v/>
      </c>
      <c r="O631" s="149"/>
      <c r="P631" s="112"/>
      <c r="Q631" s="216"/>
    </row>
    <row r="632" spans="2:17" ht="24.75" customHeight="1">
      <c r="B632" s="219" t="str">
        <f t="shared" si="1091"/>
        <v/>
      </c>
      <c r="C632" s="222"/>
      <c r="D632" s="225"/>
      <c r="E632" s="225"/>
      <c r="F632" s="132"/>
      <c r="G632" s="45" t="str" cm="1">
        <f t="array" ref="G632">IFERROR(INDEX(對照用!$B$1:$D$103,SMALL(IF(對照用!$B$1:$B$103=E630,ROW(對照用!$B$1:$B$103),"X"),MOD(ROW(),6)+1),3),"")</f>
        <v/>
      </c>
      <c r="H632" s="11"/>
      <c r="I632" s="230"/>
      <c r="J632" s="225"/>
      <c r="K632" s="233"/>
      <c r="L632" s="163"/>
      <c r="M632" s="146"/>
      <c r="N632" s="146" t="str">
        <f t="shared" ref="N632" si="1093">IF(L630="","",IF(L630="X","X",IF($E$2&lt;L630,"X
未達首次列計年度
Not reaching the initial calculation year",IF($E$2&gt;M630,"X
已過審核範圍 
Out of the audit scope","V"))))</f>
        <v/>
      </c>
      <c r="O632" s="149"/>
      <c r="P632" s="112"/>
      <c r="Q632" s="216"/>
    </row>
    <row r="633" spans="2:17" ht="24.75" customHeight="1">
      <c r="B633" s="219" t="str">
        <f t="shared" si="1091"/>
        <v/>
      </c>
      <c r="C633" s="222"/>
      <c r="D633" s="225"/>
      <c r="E633" s="225"/>
      <c r="F633" s="132"/>
      <c r="G633" s="45" t="str" cm="1">
        <f t="array" ref="G633">IFERROR(INDEX(對照用!$B$1:$D$103,SMALL(IF(對照用!$B$1:$B$103=E630,ROW(對照用!$B$1:$B$103),"X"),MOD(ROW(),6)+1),3),"")</f>
        <v/>
      </c>
      <c r="H633" s="11"/>
      <c r="I633" s="230"/>
      <c r="J633" s="225"/>
      <c r="K633" s="233"/>
      <c r="L633" s="163"/>
      <c r="M633" s="146"/>
      <c r="N633" s="146" t="str">
        <f t="shared" ref="N633" si="1094">IF(L630="","",IF(L630="X","X",IF($E$2&lt;L630,"X
未達首次列計年度
Not reaching the initial calculation year",IF($E$2&gt;M630,"X
已過審核範圍 
Out of the audit scope","V"))))</f>
        <v/>
      </c>
      <c r="O633" s="149"/>
      <c r="P633" s="112"/>
      <c r="Q633" s="216"/>
    </row>
    <row r="634" spans="2:17" ht="24.75" customHeight="1">
      <c r="B634" s="219" t="str">
        <f t="shared" si="1091"/>
        <v/>
      </c>
      <c r="C634" s="222"/>
      <c r="D634" s="225"/>
      <c r="E634" s="225"/>
      <c r="F634" s="132"/>
      <c r="G634" s="45" t="str" cm="1">
        <f t="array" ref="G634">IFERROR(INDEX(對照用!$B$1:$D$103,SMALL(IF(對照用!$B$1:$B$103=E630,ROW(對照用!$B$1:$B$103),"X"),MOD(ROW(),6)+1),3),"")</f>
        <v/>
      </c>
      <c r="H634" s="11"/>
      <c r="I634" s="230"/>
      <c r="J634" s="225"/>
      <c r="K634" s="233"/>
      <c r="L634" s="163"/>
      <c r="M634" s="146"/>
      <c r="N634" s="146" t="str">
        <f t="shared" ref="N634" si="1095">IF(L630="","",IF(L630="X","X",IF($E$2&lt;L630,"X
未達首次列計年度
Not reaching the initial calculation year",IF($E$2&gt;M630,"X
已過審核範圍 
Out of the audit scope","V"))))</f>
        <v/>
      </c>
      <c r="O634" s="149"/>
      <c r="P634" s="112"/>
      <c r="Q634" s="216"/>
    </row>
    <row r="635" spans="2:17" ht="24.75" customHeight="1" thickBot="1">
      <c r="B635" s="220" t="str">
        <f t="shared" si="1091"/>
        <v/>
      </c>
      <c r="C635" s="223"/>
      <c r="D635" s="226"/>
      <c r="E635" s="226"/>
      <c r="F635" s="228"/>
      <c r="G635" s="46" t="str" cm="1">
        <f t="array" ref="G635">IFERROR(INDEX(對照用!$B$1:$D$103,SMALL(IF(對照用!$B$1:$B$103=E630,ROW(對照用!$B$1:$B$103),"X"),MOD(ROW(),6)+1),3),"")</f>
        <v/>
      </c>
      <c r="H635" s="12"/>
      <c r="I635" s="231"/>
      <c r="J635" s="226"/>
      <c r="K635" s="234"/>
      <c r="L635" s="236"/>
      <c r="M635" s="210"/>
      <c r="N635" s="210" t="str">
        <f t="shared" ref="N635" si="1096">IF(L630="","",IF(L630="X","X",IF($E$2&lt;L630,"X
未達首次列計年度
Not reaching the initial calculation year",IF($E$2&gt;M630,"X
已過審核範圍 
Out of the audit scope","V"))))</f>
        <v/>
      </c>
      <c r="O635" s="212"/>
      <c r="P635" s="214"/>
      <c r="Q635" s="217"/>
    </row>
    <row r="636" spans="2:17" ht="24.75" customHeight="1">
      <c r="B636" s="218" t="str">
        <f t="shared" ref="B636" si="1097">IF(E636&lt;&gt;"",B630+1,"")</f>
        <v/>
      </c>
      <c r="C636" s="221" t="str">
        <f t="shared" ref="C636" si="1098">IF(D636&lt;&gt;"",IF(D636&lt;$E$2,"舊","當"),"")</f>
        <v/>
      </c>
      <c r="D636" s="224"/>
      <c r="E636" s="224"/>
      <c r="F636" s="227" t="str">
        <f>_xlfn.IFNA(VLOOKUP(E636,對照用!$B:$C,2,0)," ")</f>
        <v xml:space="preserve"> </v>
      </c>
      <c r="G636" s="44" t="str" cm="1">
        <f t="array" ref="G636">IFERROR(INDEX(對照用!$B$1:$D$103,SMALL(IF(對照用!$B$1:$B$103=E636,ROW(對照用!$B$1:$B$103),"X"),MOD(ROW(),6)+1),3),"")</f>
        <v/>
      </c>
      <c r="H636" s="10"/>
      <c r="I636" s="229"/>
      <c r="J636" s="224"/>
      <c r="K636" s="232"/>
      <c r="L636" s="235"/>
      <c r="M636" s="209" t="str">
        <f t="shared" ref="M636" si="1099">IF(L636="X","X",IF(L636&lt;&gt;0,L636+9,""))</f>
        <v/>
      </c>
      <c r="N636" s="209" t="str">
        <f t="shared" ref="N636" si="1100">IF(L636="","",IF(L636="X","X",IF($E$2&lt;L636,"X
未達首次列計年度
Not reaching the initial calculation year",IF($E$2&gt;M636,"X
已過審核範圍 
Out of the audit scope","V"))))</f>
        <v/>
      </c>
      <c r="O636" s="211"/>
      <c r="P636" s="213" t="str">
        <f t="shared" ref="P636" si="1101">IF(N636="X
未達首次列計年度
Not reaching the initial calculation year",0,IF(N636="X
已過審核範圍 
Out of the audit scope",0,IF(N636="X",0,IF(N636="","",IF(O636&lt;&gt;"",O636,I636)))))</f>
        <v/>
      </c>
      <c r="Q636" s="215"/>
    </row>
    <row r="637" spans="2:17" ht="24.75" customHeight="1">
      <c r="B637" s="219" t="str">
        <f t="shared" ref="B637:B641" si="1102">B636</f>
        <v/>
      </c>
      <c r="C637" s="222"/>
      <c r="D637" s="225"/>
      <c r="E637" s="225"/>
      <c r="F637" s="132"/>
      <c r="G637" s="45" t="str" cm="1">
        <f t="array" ref="G637">IFERROR(INDEX(對照用!$B$1:$D$103,SMALL(IF(對照用!$B$1:$B$103=E636,ROW(對照用!$B$1:$B$103),"X"),MOD(ROW(),6)+1),3),"")</f>
        <v/>
      </c>
      <c r="H637" s="11"/>
      <c r="I637" s="230"/>
      <c r="J637" s="225"/>
      <c r="K637" s="233"/>
      <c r="L637" s="163"/>
      <c r="M637" s="146"/>
      <c r="N637" s="146" t="str">
        <f t="shared" ref="N637" si="1103">IF(L636="","",IF(L636="X","X",IF($E$2&lt;L636,"X
未達首次列計年度
Not reaching the initial calculation year",IF($E$2&gt;M636,"X
已過審核範圍 
Out of the audit scope","V"))))</f>
        <v/>
      </c>
      <c r="O637" s="149"/>
      <c r="P637" s="112"/>
      <c r="Q637" s="216"/>
    </row>
    <row r="638" spans="2:17" ht="24.75" customHeight="1">
      <c r="B638" s="219" t="str">
        <f t="shared" si="1102"/>
        <v/>
      </c>
      <c r="C638" s="222"/>
      <c r="D638" s="225"/>
      <c r="E638" s="225"/>
      <c r="F638" s="132"/>
      <c r="G638" s="45" t="str" cm="1">
        <f t="array" ref="G638">IFERROR(INDEX(對照用!$B$1:$D$103,SMALL(IF(對照用!$B$1:$B$103=E636,ROW(對照用!$B$1:$B$103),"X"),MOD(ROW(),6)+1),3),"")</f>
        <v/>
      </c>
      <c r="H638" s="11"/>
      <c r="I638" s="230"/>
      <c r="J638" s="225"/>
      <c r="K638" s="233"/>
      <c r="L638" s="163"/>
      <c r="M638" s="146"/>
      <c r="N638" s="146" t="str">
        <f t="shared" ref="N638" si="1104">IF(L636="","",IF(L636="X","X",IF($E$2&lt;L636,"X
未達首次列計年度
Not reaching the initial calculation year",IF($E$2&gt;M636,"X
已過審核範圍 
Out of the audit scope","V"))))</f>
        <v/>
      </c>
      <c r="O638" s="149"/>
      <c r="P638" s="112"/>
      <c r="Q638" s="216"/>
    </row>
    <row r="639" spans="2:17" ht="24.75" customHeight="1">
      <c r="B639" s="219" t="str">
        <f t="shared" si="1102"/>
        <v/>
      </c>
      <c r="C639" s="222"/>
      <c r="D639" s="225"/>
      <c r="E639" s="225"/>
      <c r="F639" s="132"/>
      <c r="G639" s="45" t="str" cm="1">
        <f t="array" ref="G639">IFERROR(INDEX(對照用!$B$1:$D$103,SMALL(IF(對照用!$B$1:$B$103=E636,ROW(對照用!$B$1:$B$103),"X"),MOD(ROW(),6)+1),3),"")</f>
        <v/>
      </c>
      <c r="H639" s="11"/>
      <c r="I639" s="230"/>
      <c r="J639" s="225"/>
      <c r="K639" s="233"/>
      <c r="L639" s="163"/>
      <c r="M639" s="146"/>
      <c r="N639" s="146" t="str">
        <f t="shared" ref="N639" si="1105">IF(L636="","",IF(L636="X","X",IF($E$2&lt;L636,"X
未達首次列計年度
Not reaching the initial calculation year",IF($E$2&gt;M636,"X
已過審核範圍 
Out of the audit scope","V"))))</f>
        <v/>
      </c>
      <c r="O639" s="149"/>
      <c r="P639" s="112"/>
      <c r="Q639" s="216"/>
    </row>
    <row r="640" spans="2:17" ht="24.75" customHeight="1">
      <c r="B640" s="219" t="str">
        <f t="shared" si="1102"/>
        <v/>
      </c>
      <c r="C640" s="222"/>
      <c r="D640" s="225"/>
      <c r="E640" s="225"/>
      <c r="F640" s="132"/>
      <c r="G640" s="45" t="str" cm="1">
        <f t="array" ref="G640">IFERROR(INDEX(對照用!$B$1:$D$103,SMALL(IF(對照用!$B$1:$B$103=E636,ROW(對照用!$B$1:$B$103),"X"),MOD(ROW(),6)+1),3),"")</f>
        <v/>
      </c>
      <c r="H640" s="11"/>
      <c r="I640" s="230"/>
      <c r="J640" s="225"/>
      <c r="K640" s="233"/>
      <c r="L640" s="163"/>
      <c r="M640" s="146"/>
      <c r="N640" s="146" t="str">
        <f t="shared" ref="N640" si="1106">IF(L636="","",IF(L636="X","X",IF($E$2&lt;L636,"X
未達首次列計年度
Not reaching the initial calculation year",IF($E$2&gt;M636,"X
已過審核範圍 
Out of the audit scope","V"))))</f>
        <v/>
      </c>
      <c r="O640" s="149"/>
      <c r="P640" s="112"/>
      <c r="Q640" s="216"/>
    </row>
    <row r="641" spans="2:17" ht="24.75" customHeight="1" thickBot="1">
      <c r="B641" s="220" t="str">
        <f t="shared" si="1102"/>
        <v/>
      </c>
      <c r="C641" s="223"/>
      <c r="D641" s="226"/>
      <c r="E641" s="226"/>
      <c r="F641" s="228"/>
      <c r="G641" s="46" t="str" cm="1">
        <f t="array" ref="G641">IFERROR(INDEX(對照用!$B$1:$D$103,SMALL(IF(對照用!$B$1:$B$103=E636,ROW(對照用!$B$1:$B$103),"X"),MOD(ROW(),6)+1),3),"")</f>
        <v/>
      </c>
      <c r="H641" s="12"/>
      <c r="I641" s="231"/>
      <c r="J641" s="226"/>
      <c r="K641" s="234"/>
      <c r="L641" s="236"/>
      <c r="M641" s="210"/>
      <c r="N641" s="210" t="str">
        <f t="shared" ref="N641" si="1107">IF(L636="","",IF(L636="X","X",IF($E$2&lt;L636,"X
未達首次列計年度
Not reaching the initial calculation year",IF($E$2&gt;M636,"X
已過審核範圍 
Out of the audit scope","V"))))</f>
        <v/>
      </c>
      <c r="O641" s="212"/>
      <c r="P641" s="214"/>
      <c r="Q641" s="217"/>
    </row>
    <row r="642" spans="2:17" ht="24.75" customHeight="1">
      <c r="B642" s="218" t="str">
        <f t="shared" ref="B642" si="1108">IF(E642&lt;&gt;"",B636+1,"")</f>
        <v/>
      </c>
      <c r="C642" s="221" t="str">
        <f t="shared" ref="C642" si="1109">IF(D642&lt;&gt;"",IF(D642&lt;$E$2,"舊","當"),"")</f>
        <v/>
      </c>
      <c r="D642" s="224"/>
      <c r="E642" s="224"/>
      <c r="F642" s="227" t="str">
        <f>_xlfn.IFNA(VLOOKUP(E642,對照用!$B:$C,2,0)," ")</f>
        <v xml:space="preserve"> </v>
      </c>
      <c r="G642" s="44" t="str" cm="1">
        <f t="array" ref="G642">IFERROR(INDEX(對照用!$B$1:$D$103,SMALL(IF(對照用!$B$1:$B$103=E642,ROW(對照用!$B$1:$B$103),"X"),MOD(ROW(),6)+1),3),"")</f>
        <v/>
      </c>
      <c r="H642" s="10"/>
      <c r="I642" s="229"/>
      <c r="J642" s="224"/>
      <c r="K642" s="232"/>
      <c r="L642" s="235"/>
      <c r="M642" s="209" t="str">
        <f t="shared" ref="M642" si="1110">IF(L642="X","X",IF(L642&lt;&gt;0,L642+9,""))</f>
        <v/>
      </c>
      <c r="N642" s="209" t="str">
        <f t="shared" ref="N642" si="1111">IF(L642="","",IF(L642="X","X",IF($E$2&lt;L642,"X
未達首次列計年度
Not reaching the initial calculation year",IF($E$2&gt;M642,"X
已過審核範圍 
Out of the audit scope","V"))))</f>
        <v/>
      </c>
      <c r="O642" s="211"/>
      <c r="P642" s="213" t="str">
        <f t="shared" ref="P642" si="1112">IF(N642="X
未達首次列計年度
Not reaching the initial calculation year",0,IF(N642="X
已過審核範圍 
Out of the audit scope",0,IF(N642="X",0,IF(N642="","",IF(O642&lt;&gt;"",O642,I642)))))</f>
        <v/>
      </c>
      <c r="Q642" s="215"/>
    </row>
    <row r="643" spans="2:17" ht="24.75" customHeight="1">
      <c r="B643" s="219" t="str">
        <f t="shared" ref="B643:B647" si="1113">B642</f>
        <v/>
      </c>
      <c r="C643" s="222"/>
      <c r="D643" s="225"/>
      <c r="E643" s="225"/>
      <c r="F643" s="132"/>
      <c r="G643" s="45" t="str" cm="1">
        <f t="array" ref="G643">IFERROR(INDEX(對照用!$B$1:$D$103,SMALL(IF(對照用!$B$1:$B$103=E642,ROW(對照用!$B$1:$B$103),"X"),MOD(ROW(),6)+1),3),"")</f>
        <v/>
      </c>
      <c r="H643" s="11"/>
      <c r="I643" s="230"/>
      <c r="J643" s="225"/>
      <c r="K643" s="233"/>
      <c r="L643" s="163"/>
      <c r="M643" s="146"/>
      <c r="N643" s="146" t="str">
        <f t="shared" ref="N643" si="1114">IF(L642="","",IF(L642="X","X",IF($E$2&lt;L642,"X
未達首次列計年度
Not reaching the initial calculation year",IF($E$2&gt;M642,"X
已過審核範圍 
Out of the audit scope","V"))))</f>
        <v/>
      </c>
      <c r="O643" s="149"/>
      <c r="P643" s="112"/>
      <c r="Q643" s="216"/>
    </row>
    <row r="644" spans="2:17" ht="24.75" customHeight="1">
      <c r="B644" s="219" t="str">
        <f t="shared" si="1113"/>
        <v/>
      </c>
      <c r="C644" s="222"/>
      <c r="D644" s="225"/>
      <c r="E644" s="225"/>
      <c r="F644" s="132"/>
      <c r="G644" s="45" t="str" cm="1">
        <f t="array" ref="G644">IFERROR(INDEX(對照用!$B$1:$D$103,SMALL(IF(對照用!$B$1:$B$103=E642,ROW(對照用!$B$1:$B$103),"X"),MOD(ROW(),6)+1),3),"")</f>
        <v/>
      </c>
      <c r="H644" s="11"/>
      <c r="I644" s="230"/>
      <c r="J644" s="225"/>
      <c r="K644" s="233"/>
      <c r="L644" s="163"/>
      <c r="M644" s="146"/>
      <c r="N644" s="146" t="str">
        <f t="shared" ref="N644" si="1115">IF(L642="","",IF(L642="X","X",IF($E$2&lt;L642,"X
未達首次列計年度
Not reaching the initial calculation year",IF($E$2&gt;M642,"X
已過審核範圍 
Out of the audit scope","V"))))</f>
        <v/>
      </c>
      <c r="O644" s="149"/>
      <c r="P644" s="112"/>
      <c r="Q644" s="216"/>
    </row>
    <row r="645" spans="2:17" ht="24.75" customHeight="1">
      <c r="B645" s="219" t="str">
        <f t="shared" si="1113"/>
        <v/>
      </c>
      <c r="C645" s="222"/>
      <c r="D645" s="225"/>
      <c r="E645" s="225"/>
      <c r="F645" s="132"/>
      <c r="G645" s="45" t="str" cm="1">
        <f t="array" ref="G645">IFERROR(INDEX(對照用!$B$1:$D$103,SMALL(IF(對照用!$B$1:$B$103=E642,ROW(對照用!$B$1:$B$103),"X"),MOD(ROW(),6)+1),3),"")</f>
        <v/>
      </c>
      <c r="H645" s="11"/>
      <c r="I645" s="230"/>
      <c r="J645" s="225"/>
      <c r="K645" s="233"/>
      <c r="L645" s="163"/>
      <c r="M645" s="146"/>
      <c r="N645" s="146" t="str">
        <f t="shared" ref="N645" si="1116">IF(L642="","",IF(L642="X","X",IF($E$2&lt;L642,"X
未達首次列計年度
Not reaching the initial calculation year",IF($E$2&gt;M642,"X
已過審核範圍 
Out of the audit scope","V"))))</f>
        <v/>
      </c>
      <c r="O645" s="149"/>
      <c r="P645" s="112"/>
      <c r="Q645" s="216"/>
    </row>
    <row r="646" spans="2:17" ht="24.75" customHeight="1">
      <c r="B646" s="219" t="str">
        <f t="shared" si="1113"/>
        <v/>
      </c>
      <c r="C646" s="222"/>
      <c r="D646" s="225"/>
      <c r="E646" s="225"/>
      <c r="F646" s="132"/>
      <c r="G646" s="45" t="str" cm="1">
        <f t="array" ref="G646">IFERROR(INDEX(對照用!$B$1:$D$103,SMALL(IF(對照用!$B$1:$B$103=E642,ROW(對照用!$B$1:$B$103),"X"),MOD(ROW(),6)+1),3),"")</f>
        <v/>
      </c>
      <c r="H646" s="11"/>
      <c r="I646" s="230"/>
      <c r="J646" s="225"/>
      <c r="K646" s="233"/>
      <c r="L646" s="163"/>
      <c r="M646" s="146"/>
      <c r="N646" s="146" t="str">
        <f t="shared" ref="N646" si="1117">IF(L642="","",IF(L642="X","X",IF($E$2&lt;L642,"X
未達首次列計年度
Not reaching the initial calculation year",IF($E$2&gt;M642,"X
已過審核範圍 
Out of the audit scope","V"))))</f>
        <v/>
      </c>
      <c r="O646" s="149"/>
      <c r="P646" s="112"/>
      <c r="Q646" s="216"/>
    </row>
    <row r="647" spans="2:17" ht="24.75" customHeight="1" thickBot="1">
      <c r="B647" s="220" t="str">
        <f t="shared" si="1113"/>
        <v/>
      </c>
      <c r="C647" s="223"/>
      <c r="D647" s="226"/>
      <c r="E647" s="226"/>
      <c r="F647" s="228"/>
      <c r="G647" s="46" t="str" cm="1">
        <f t="array" ref="G647">IFERROR(INDEX(對照用!$B$1:$D$103,SMALL(IF(對照用!$B$1:$B$103=E642,ROW(對照用!$B$1:$B$103),"X"),MOD(ROW(),6)+1),3),"")</f>
        <v/>
      </c>
      <c r="H647" s="12"/>
      <c r="I647" s="231"/>
      <c r="J647" s="226"/>
      <c r="K647" s="234"/>
      <c r="L647" s="236"/>
      <c r="M647" s="210"/>
      <c r="N647" s="210" t="str">
        <f t="shared" ref="N647" si="1118">IF(L642="","",IF(L642="X","X",IF($E$2&lt;L642,"X
未達首次列計年度
Not reaching the initial calculation year",IF($E$2&gt;M642,"X
已過審核範圍 
Out of the audit scope","V"))))</f>
        <v/>
      </c>
      <c r="O647" s="212"/>
      <c r="P647" s="214"/>
      <c r="Q647" s="217"/>
    </row>
    <row r="648" spans="2:17" ht="24.75" customHeight="1">
      <c r="B648" s="218" t="str">
        <f t="shared" ref="B648" si="1119">IF(E648&lt;&gt;"",B642+1,"")</f>
        <v/>
      </c>
      <c r="C648" s="221" t="str">
        <f t="shared" ref="C648" si="1120">IF(D648&lt;&gt;"",IF(D648&lt;$E$2,"舊","當"),"")</f>
        <v/>
      </c>
      <c r="D648" s="224"/>
      <c r="E648" s="224"/>
      <c r="F648" s="227" t="str">
        <f>_xlfn.IFNA(VLOOKUP(E648,對照用!$B:$C,2,0)," ")</f>
        <v xml:space="preserve"> </v>
      </c>
      <c r="G648" s="44" t="str" cm="1">
        <f t="array" ref="G648">IFERROR(INDEX(對照用!$B$1:$D$103,SMALL(IF(對照用!$B$1:$B$103=E648,ROW(對照用!$B$1:$B$103),"X"),MOD(ROW(),6)+1),3),"")</f>
        <v/>
      </c>
      <c r="H648" s="10"/>
      <c r="I648" s="229"/>
      <c r="J648" s="224"/>
      <c r="K648" s="232"/>
      <c r="L648" s="235"/>
      <c r="M648" s="209" t="str">
        <f t="shared" ref="M648" si="1121">IF(L648="X","X",IF(L648&lt;&gt;0,L648+9,""))</f>
        <v/>
      </c>
      <c r="N648" s="209" t="str">
        <f t="shared" ref="N648" si="1122">IF(L648="","",IF(L648="X","X",IF($E$2&lt;L648,"X
未達首次列計年度
Not reaching the initial calculation year",IF($E$2&gt;M648,"X
已過審核範圍 
Out of the audit scope","V"))))</f>
        <v/>
      </c>
      <c r="O648" s="211"/>
      <c r="P648" s="213" t="str">
        <f t="shared" ref="P648" si="1123">IF(N648="X
未達首次列計年度
Not reaching the initial calculation year",0,IF(N648="X
已過審核範圍 
Out of the audit scope",0,IF(N648="X",0,IF(N648="","",IF(O648&lt;&gt;"",O648,I648)))))</f>
        <v/>
      </c>
      <c r="Q648" s="215"/>
    </row>
    <row r="649" spans="2:17" ht="24.75" customHeight="1">
      <c r="B649" s="219" t="str">
        <f t="shared" ref="B649:B653" si="1124">B648</f>
        <v/>
      </c>
      <c r="C649" s="222"/>
      <c r="D649" s="225"/>
      <c r="E649" s="225"/>
      <c r="F649" s="132"/>
      <c r="G649" s="45" t="str" cm="1">
        <f t="array" ref="G649">IFERROR(INDEX(對照用!$B$1:$D$103,SMALL(IF(對照用!$B$1:$B$103=E648,ROW(對照用!$B$1:$B$103),"X"),MOD(ROW(),6)+1),3),"")</f>
        <v/>
      </c>
      <c r="H649" s="11"/>
      <c r="I649" s="230"/>
      <c r="J649" s="225"/>
      <c r="K649" s="233"/>
      <c r="L649" s="163"/>
      <c r="M649" s="146"/>
      <c r="N649" s="146" t="str">
        <f t="shared" ref="N649" si="1125">IF(L648="","",IF(L648="X","X",IF($E$2&lt;L648,"X
未達首次列計年度
Not reaching the initial calculation year",IF($E$2&gt;M648,"X
已過審核範圍 
Out of the audit scope","V"))))</f>
        <v/>
      </c>
      <c r="O649" s="149"/>
      <c r="P649" s="112"/>
      <c r="Q649" s="216"/>
    </row>
    <row r="650" spans="2:17" ht="24.75" customHeight="1">
      <c r="B650" s="219" t="str">
        <f t="shared" si="1124"/>
        <v/>
      </c>
      <c r="C650" s="222"/>
      <c r="D650" s="225"/>
      <c r="E650" s="225"/>
      <c r="F650" s="132"/>
      <c r="G650" s="45" t="str" cm="1">
        <f t="array" ref="G650">IFERROR(INDEX(對照用!$B$1:$D$103,SMALL(IF(對照用!$B$1:$B$103=E648,ROW(對照用!$B$1:$B$103),"X"),MOD(ROW(),6)+1),3),"")</f>
        <v/>
      </c>
      <c r="H650" s="11"/>
      <c r="I650" s="230"/>
      <c r="J650" s="225"/>
      <c r="K650" s="233"/>
      <c r="L650" s="163"/>
      <c r="M650" s="146"/>
      <c r="N650" s="146" t="str">
        <f t="shared" ref="N650" si="1126">IF(L648="","",IF(L648="X","X",IF($E$2&lt;L648,"X
未達首次列計年度
Not reaching the initial calculation year",IF($E$2&gt;M648,"X
已過審核範圍 
Out of the audit scope","V"))))</f>
        <v/>
      </c>
      <c r="O650" s="149"/>
      <c r="P650" s="112"/>
      <c r="Q650" s="216"/>
    </row>
    <row r="651" spans="2:17" ht="24.75" customHeight="1">
      <c r="B651" s="219" t="str">
        <f t="shared" si="1124"/>
        <v/>
      </c>
      <c r="C651" s="222"/>
      <c r="D651" s="225"/>
      <c r="E651" s="225"/>
      <c r="F651" s="132"/>
      <c r="G651" s="45" t="str" cm="1">
        <f t="array" ref="G651">IFERROR(INDEX(對照用!$B$1:$D$103,SMALL(IF(對照用!$B$1:$B$103=E648,ROW(對照用!$B$1:$B$103),"X"),MOD(ROW(),6)+1),3),"")</f>
        <v/>
      </c>
      <c r="H651" s="11"/>
      <c r="I651" s="230"/>
      <c r="J651" s="225"/>
      <c r="K651" s="233"/>
      <c r="L651" s="163"/>
      <c r="M651" s="146"/>
      <c r="N651" s="146" t="str">
        <f t="shared" ref="N651" si="1127">IF(L648="","",IF(L648="X","X",IF($E$2&lt;L648,"X
未達首次列計年度
Not reaching the initial calculation year",IF($E$2&gt;M648,"X
已過審核範圍 
Out of the audit scope","V"))))</f>
        <v/>
      </c>
      <c r="O651" s="149"/>
      <c r="P651" s="112"/>
      <c r="Q651" s="216"/>
    </row>
    <row r="652" spans="2:17" ht="24.75" customHeight="1">
      <c r="B652" s="219" t="str">
        <f t="shared" si="1124"/>
        <v/>
      </c>
      <c r="C652" s="222"/>
      <c r="D652" s="225"/>
      <c r="E652" s="225"/>
      <c r="F652" s="132"/>
      <c r="G652" s="45" t="str" cm="1">
        <f t="array" ref="G652">IFERROR(INDEX(對照用!$B$1:$D$103,SMALL(IF(對照用!$B$1:$B$103=E648,ROW(對照用!$B$1:$B$103),"X"),MOD(ROW(),6)+1),3),"")</f>
        <v/>
      </c>
      <c r="H652" s="11"/>
      <c r="I652" s="230"/>
      <c r="J652" s="225"/>
      <c r="K652" s="233"/>
      <c r="L652" s="163"/>
      <c r="M652" s="146"/>
      <c r="N652" s="146" t="str">
        <f t="shared" ref="N652" si="1128">IF(L648="","",IF(L648="X","X",IF($E$2&lt;L648,"X
未達首次列計年度
Not reaching the initial calculation year",IF($E$2&gt;M648,"X
已過審核範圍 
Out of the audit scope","V"))))</f>
        <v/>
      </c>
      <c r="O652" s="149"/>
      <c r="P652" s="112"/>
      <c r="Q652" s="216"/>
    </row>
    <row r="653" spans="2:17" ht="24.75" customHeight="1" thickBot="1">
      <c r="B653" s="220" t="str">
        <f t="shared" si="1124"/>
        <v/>
      </c>
      <c r="C653" s="223"/>
      <c r="D653" s="226"/>
      <c r="E653" s="226"/>
      <c r="F653" s="228"/>
      <c r="G653" s="46" t="str" cm="1">
        <f t="array" ref="G653">IFERROR(INDEX(對照用!$B$1:$D$103,SMALL(IF(對照用!$B$1:$B$103=E648,ROW(對照用!$B$1:$B$103),"X"),MOD(ROW(),6)+1),3),"")</f>
        <v/>
      </c>
      <c r="H653" s="12"/>
      <c r="I653" s="231"/>
      <c r="J653" s="226"/>
      <c r="K653" s="234"/>
      <c r="L653" s="236"/>
      <c r="M653" s="210"/>
      <c r="N653" s="210" t="str">
        <f t="shared" ref="N653" si="1129">IF(L648="","",IF(L648="X","X",IF($E$2&lt;L648,"X
未達首次列計年度
Not reaching the initial calculation year",IF($E$2&gt;M648,"X
已過審核範圍 
Out of the audit scope","V"))))</f>
        <v/>
      </c>
      <c r="O653" s="212"/>
      <c r="P653" s="214"/>
      <c r="Q653" s="217"/>
    </row>
    <row r="654" spans="2:17" ht="24.75" customHeight="1">
      <c r="B654" s="218" t="str">
        <f t="shared" ref="B654" si="1130">IF(E654&lt;&gt;"",B648+1,"")</f>
        <v/>
      </c>
      <c r="C654" s="221" t="str">
        <f t="shared" ref="C654" si="1131">IF(D654&lt;&gt;"",IF(D654&lt;$E$2,"舊","當"),"")</f>
        <v/>
      </c>
      <c r="D654" s="224"/>
      <c r="E654" s="224"/>
      <c r="F654" s="227" t="str">
        <f>_xlfn.IFNA(VLOOKUP(E654,對照用!$B:$C,2,0)," ")</f>
        <v xml:space="preserve"> </v>
      </c>
      <c r="G654" s="44" t="str" cm="1">
        <f t="array" ref="G654">IFERROR(INDEX(對照用!$B$1:$D$103,SMALL(IF(對照用!$B$1:$B$103=E654,ROW(對照用!$B$1:$B$103),"X"),MOD(ROW(),6)+1),3),"")</f>
        <v/>
      </c>
      <c r="H654" s="10"/>
      <c r="I654" s="229"/>
      <c r="J654" s="224"/>
      <c r="K654" s="232"/>
      <c r="L654" s="235"/>
      <c r="M654" s="209" t="str">
        <f t="shared" ref="M654" si="1132">IF(L654="X","X",IF(L654&lt;&gt;0,L654+9,""))</f>
        <v/>
      </c>
      <c r="N654" s="209" t="str">
        <f t="shared" ref="N654" si="1133">IF(L654="","",IF(L654="X","X",IF($E$2&lt;L654,"X
未達首次列計年度
Not reaching the initial calculation year",IF($E$2&gt;M654,"X
已過審核範圍 
Out of the audit scope","V"))))</f>
        <v/>
      </c>
      <c r="O654" s="211"/>
      <c r="P654" s="213" t="str">
        <f t="shared" ref="P654" si="1134">IF(N654="X
未達首次列計年度
Not reaching the initial calculation year",0,IF(N654="X
已過審核範圍 
Out of the audit scope",0,IF(N654="X",0,IF(N654="","",IF(O654&lt;&gt;"",O654,I654)))))</f>
        <v/>
      </c>
      <c r="Q654" s="215"/>
    </row>
    <row r="655" spans="2:17" ht="24.75" customHeight="1">
      <c r="B655" s="219" t="str">
        <f t="shared" ref="B655:B659" si="1135">B654</f>
        <v/>
      </c>
      <c r="C655" s="222"/>
      <c r="D655" s="225"/>
      <c r="E655" s="225"/>
      <c r="F655" s="132"/>
      <c r="G655" s="45" t="str" cm="1">
        <f t="array" ref="G655">IFERROR(INDEX(對照用!$B$1:$D$103,SMALL(IF(對照用!$B$1:$B$103=E654,ROW(對照用!$B$1:$B$103),"X"),MOD(ROW(),6)+1),3),"")</f>
        <v/>
      </c>
      <c r="H655" s="11"/>
      <c r="I655" s="230"/>
      <c r="J655" s="225"/>
      <c r="K655" s="233"/>
      <c r="L655" s="163"/>
      <c r="M655" s="146"/>
      <c r="N655" s="146" t="str">
        <f t="shared" ref="N655" si="1136">IF(L654="","",IF(L654="X","X",IF($E$2&lt;L654,"X
未達首次列計年度
Not reaching the initial calculation year",IF($E$2&gt;M654,"X
已過審核範圍 
Out of the audit scope","V"))))</f>
        <v/>
      </c>
      <c r="O655" s="149"/>
      <c r="P655" s="112"/>
      <c r="Q655" s="216"/>
    </row>
    <row r="656" spans="2:17" ht="24.75" customHeight="1">
      <c r="B656" s="219" t="str">
        <f t="shared" si="1135"/>
        <v/>
      </c>
      <c r="C656" s="222"/>
      <c r="D656" s="225"/>
      <c r="E656" s="225"/>
      <c r="F656" s="132"/>
      <c r="G656" s="45" t="str" cm="1">
        <f t="array" ref="G656">IFERROR(INDEX(對照用!$B$1:$D$103,SMALL(IF(對照用!$B$1:$B$103=E654,ROW(對照用!$B$1:$B$103),"X"),MOD(ROW(),6)+1),3),"")</f>
        <v/>
      </c>
      <c r="H656" s="11"/>
      <c r="I656" s="230"/>
      <c r="J656" s="225"/>
      <c r="K656" s="233"/>
      <c r="L656" s="163"/>
      <c r="M656" s="146"/>
      <c r="N656" s="146" t="str">
        <f t="shared" ref="N656" si="1137">IF(L654="","",IF(L654="X","X",IF($E$2&lt;L654,"X
未達首次列計年度
Not reaching the initial calculation year",IF($E$2&gt;M654,"X
已過審核範圍 
Out of the audit scope","V"))))</f>
        <v/>
      </c>
      <c r="O656" s="149"/>
      <c r="P656" s="112"/>
      <c r="Q656" s="216"/>
    </row>
    <row r="657" spans="2:17" ht="24.75" customHeight="1">
      <c r="B657" s="219" t="str">
        <f t="shared" si="1135"/>
        <v/>
      </c>
      <c r="C657" s="222"/>
      <c r="D657" s="225"/>
      <c r="E657" s="225"/>
      <c r="F657" s="132"/>
      <c r="G657" s="45" t="str" cm="1">
        <f t="array" ref="G657">IFERROR(INDEX(對照用!$B$1:$D$103,SMALL(IF(對照用!$B$1:$B$103=E654,ROW(對照用!$B$1:$B$103),"X"),MOD(ROW(),6)+1),3),"")</f>
        <v/>
      </c>
      <c r="H657" s="11"/>
      <c r="I657" s="230"/>
      <c r="J657" s="225"/>
      <c r="K657" s="233"/>
      <c r="L657" s="163"/>
      <c r="M657" s="146"/>
      <c r="N657" s="146" t="str">
        <f t="shared" ref="N657" si="1138">IF(L654="","",IF(L654="X","X",IF($E$2&lt;L654,"X
未達首次列計年度
Not reaching the initial calculation year",IF($E$2&gt;M654,"X
已過審核範圍 
Out of the audit scope","V"))))</f>
        <v/>
      </c>
      <c r="O657" s="149"/>
      <c r="P657" s="112"/>
      <c r="Q657" s="216"/>
    </row>
    <row r="658" spans="2:17" ht="24.75" customHeight="1">
      <c r="B658" s="219" t="str">
        <f t="shared" si="1135"/>
        <v/>
      </c>
      <c r="C658" s="222"/>
      <c r="D658" s="225"/>
      <c r="E658" s="225"/>
      <c r="F658" s="132"/>
      <c r="G658" s="45" t="str" cm="1">
        <f t="array" ref="G658">IFERROR(INDEX(對照用!$B$1:$D$103,SMALL(IF(對照用!$B$1:$B$103=E654,ROW(對照用!$B$1:$B$103),"X"),MOD(ROW(),6)+1),3),"")</f>
        <v/>
      </c>
      <c r="H658" s="11"/>
      <c r="I658" s="230"/>
      <c r="J658" s="225"/>
      <c r="K658" s="233"/>
      <c r="L658" s="163"/>
      <c r="M658" s="146"/>
      <c r="N658" s="146" t="str">
        <f t="shared" ref="N658" si="1139">IF(L654="","",IF(L654="X","X",IF($E$2&lt;L654,"X
未達首次列計年度
Not reaching the initial calculation year",IF($E$2&gt;M654,"X
已過審核範圍 
Out of the audit scope","V"))))</f>
        <v/>
      </c>
      <c r="O658" s="149"/>
      <c r="P658" s="112"/>
      <c r="Q658" s="216"/>
    </row>
    <row r="659" spans="2:17" ht="24.75" customHeight="1" thickBot="1">
      <c r="B659" s="220" t="str">
        <f t="shared" si="1135"/>
        <v/>
      </c>
      <c r="C659" s="223"/>
      <c r="D659" s="226"/>
      <c r="E659" s="226"/>
      <c r="F659" s="228"/>
      <c r="G659" s="46" t="str" cm="1">
        <f t="array" ref="G659">IFERROR(INDEX(對照用!$B$1:$D$103,SMALL(IF(對照用!$B$1:$B$103=E654,ROW(對照用!$B$1:$B$103),"X"),MOD(ROW(),6)+1),3),"")</f>
        <v/>
      </c>
      <c r="H659" s="12"/>
      <c r="I659" s="231"/>
      <c r="J659" s="226"/>
      <c r="K659" s="234"/>
      <c r="L659" s="236"/>
      <c r="M659" s="210"/>
      <c r="N659" s="210" t="str">
        <f t="shared" ref="N659" si="1140">IF(L654="","",IF(L654="X","X",IF($E$2&lt;L654,"X
未達首次列計年度
Not reaching the initial calculation year",IF($E$2&gt;M654,"X
已過審核範圍 
Out of the audit scope","V"))))</f>
        <v/>
      </c>
      <c r="O659" s="212"/>
      <c r="P659" s="214"/>
      <c r="Q659" s="217"/>
    </row>
    <row r="660" spans="2:17" ht="24.75" customHeight="1">
      <c r="B660" s="218" t="str">
        <f t="shared" ref="B660" si="1141">IF(E660&lt;&gt;"",B654+1,"")</f>
        <v/>
      </c>
      <c r="C660" s="221" t="str">
        <f t="shared" ref="C660" si="1142">IF(D660&lt;&gt;"",IF(D660&lt;$E$2,"舊","當"),"")</f>
        <v/>
      </c>
      <c r="D660" s="224"/>
      <c r="E660" s="224"/>
      <c r="F660" s="227" t="str">
        <f>_xlfn.IFNA(VLOOKUP(E660,對照用!$B:$C,2,0)," ")</f>
        <v xml:space="preserve"> </v>
      </c>
      <c r="G660" s="44" t="str" cm="1">
        <f t="array" ref="G660">IFERROR(INDEX(對照用!$B$1:$D$103,SMALL(IF(對照用!$B$1:$B$103=E660,ROW(對照用!$B$1:$B$103),"X"),MOD(ROW(),6)+1),3),"")</f>
        <v/>
      </c>
      <c r="H660" s="10"/>
      <c r="I660" s="229"/>
      <c r="J660" s="224"/>
      <c r="K660" s="232"/>
      <c r="L660" s="235"/>
      <c r="M660" s="209" t="str">
        <f t="shared" ref="M660" si="1143">IF(L660="X","X",IF(L660&lt;&gt;0,L660+9,""))</f>
        <v/>
      </c>
      <c r="N660" s="209" t="str">
        <f t="shared" ref="N660" si="1144">IF(L660="","",IF(L660="X","X",IF($E$2&lt;L660,"X
未達首次列計年度
Not reaching the initial calculation year",IF($E$2&gt;M660,"X
已過審核範圍 
Out of the audit scope","V"))))</f>
        <v/>
      </c>
      <c r="O660" s="211"/>
      <c r="P660" s="213" t="str">
        <f t="shared" ref="P660" si="1145">IF(N660="X
未達首次列計年度
Not reaching the initial calculation year",0,IF(N660="X
已過審核範圍 
Out of the audit scope",0,IF(N660="X",0,IF(N660="","",IF(O660&lt;&gt;"",O660,I660)))))</f>
        <v/>
      </c>
      <c r="Q660" s="215"/>
    </row>
    <row r="661" spans="2:17" ht="24.75" customHeight="1">
      <c r="B661" s="219" t="str">
        <f t="shared" ref="B661:B665" si="1146">B660</f>
        <v/>
      </c>
      <c r="C661" s="222"/>
      <c r="D661" s="225"/>
      <c r="E661" s="225"/>
      <c r="F661" s="132"/>
      <c r="G661" s="45" t="str" cm="1">
        <f t="array" ref="G661">IFERROR(INDEX(對照用!$B$1:$D$103,SMALL(IF(對照用!$B$1:$B$103=E660,ROW(對照用!$B$1:$B$103),"X"),MOD(ROW(),6)+1),3),"")</f>
        <v/>
      </c>
      <c r="H661" s="11"/>
      <c r="I661" s="230"/>
      <c r="J661" s="225"/>
      <c r="K661" s="233"/>
      <c r="L661" s="163"/>
      <c r="M661" s="146"/>
      <c r="N661" s="146" t="str">
        <f t="shared" ref="N661" si="1147">IF(L660="","",IF(L660="X","X",IF($E$2&lt;L660,"X
未達首次列計年度
Not reaching the initial calculation year",IF($E$2&gt;M660,"X
已過審核範圍 
Out of the audit scope","V"))))</f>
        <v/>
      </c>
      <c r="O661" s="149"/>
      <c r="P661" s="112"/>
      <c r="Q661" s="216"/>
    </row>
    <row r="662" spans="2:17" ht="24.75" customHeight="1">
      <c r="B662" s="219" t="str">
        <f t="shared" si="1146"/>
        <v/>
      </c>
      <c r="C662" s="222"/>
      <c r="D662" s="225"/>
      <c r="E662" s="225"/>
      <c r="F662" s="132"/>
      <c r="G662" s="45" t="str" cm="1">
        <f t="array" ref="G662">IFERROR(INDEX(對照用!$B$1:$D$103,SMALL(IF(對照用!$B$1:$B$103=E660,ROW(對照用!$B$1:$B$103),"X"),MOD(ROW(),6)+1),3),"")</f>
        <v/>
      </c>
      <c r="H662" s="11"/>
      <c r="I662" s="230"/>
      <c r="J662" s="225"/>
      <c r="K662" s="233"/>
      <c r="L662" s="163"/>
      <c r="M662" s="146"/>
      <c r="N662" s="146" t="str">
        <f t="shared" ref="N662" si="1148">IF(L660="","",IF(L660="X","X",IF($E$2&lt;L660,"X
未達首次列計年度
Not reaching the initial calculation year",IF($E$2&gt;M660,"X
已過審核範圍 
Out of the audit scope","V"))))</f>
        <v/>
      </c>
      <c r="O662" s="149"/>
      <c r="P662" s="112"/>
      <c r="Q662" s="216"/>
    </row>
    <row r="663" spans="2:17" ht="24.75" customHeight="1">
      <c r="B663" s="219" t="str">
        <f t="shared" si="1146"/>
        <v/>
      </c>
      <c r="C663" s="222"/>
      <c r="D663" s="225"/>
      <c r="E663" s="225"/>
      <c r="F663" s="132"/>
      <c r="G663" s="45" t="str" cm="1">
        <f t="array" ref="G663">IFERROR(INDEX(對照用!$B$1:$D$103,SMALL(IF(對照用!$B$1:$B$103=E660,ROW(對照用!$B$1:$B$103),"X"),MOD(ROW(),6)+1),3),"")</f>
        <v/>
      </c>
      <c r="H663" s="11"/>
      <c r="I663" s="230"/>
      <c r="J663" s="225"/>
      <c r="K663" s="233"/>
      <c r="L663" s="163"/>
      <c r="M663" s="146"/>
      <c r="N663" s="146" t="str">
        <f t="shared" ref="N663" si="1149">IF(L660="","",IF(L660="X","X",IF($E$2&lt;L660,"X
未達首次列計年度
Not reaching the initial calculation year",IF($E$2&gt;M660,"X
已過審核範圍 
Out of the audit scope","V"))))</f>
        <v/>
      </c>
      <c r="O663" s="149"/>
      <c r="P663" s="112"/>
      <c r="Q663" s="216"/>
    </row>
    <row r="664" spans="2:17" ht="24.75" customHeight="1">
      <c r="B664" s="219" t="str">
        <f t="shared" si="1146"/>
        <v/>
      </c>
      <c r="C664" s="222"/>
      <c r="D664" s="225"/>
      <c r="E664" s="225"/>
      <c r="F664" s="132"/>
      <c r="G664" s="45" t="str" cm="1">
        <f t="array" ref="G664">IFERROR(INDEX(對照用!$B$1:$D$103,SMALL(IF(對照用!$B$1:$B$103=E660,ROW(對照用!$B$1:$B$103),"X"),MOD(ROW(),6)+1),3),"")</f>
        <v/>
      </c>
      <c r="H664" s="11"/>
      <c r="I664" s="230"/>
      <c r="J664" s="225"/>
      <c r="K664" s="233"/>
      <c r="L664" s="163"/>
      <c r="M664" s="146"/>
      <c r="N664" s="146" t="str">
        <f t="shared" ref="N664" si="1150">IF(L660="","",IF(L660="X","X",IF($E$2&lt;L660,"X
未達首次列計年度
Not reaching the initial calculation year",IF($E$2&gt;M660,"X
已過審核範圍 
Out of the audit scope","V"))))</f>
        <v/>
      </c>
      <c r="O664" s="149"/>
      <c r="P664" s="112"/>
      <c r="Q664" s="216"/>
    </row>
    <row r="665" spans="2:17" ht="24.75" customHeight="1" thickBot="1">
      <c r="B665" s="220" t="str">
        <f t="shared" si="1146"/>
        <v/>
      </c>
      <c r="C665" s="223"/>
      <c r="D665" s="226"/>
      <c r="E665" s="226"/>
      <c r="F665" s="228"/>
      <c r="G665" s="46" t="str" cm="1">
        <f t="array" ref="G665">IFERROR(INDEX(對照用!$B$1:$D$103,SMALL(IF(對照用!$B$1:$B$103=E660,ROW(對照用!$B$1:$B$103),"X"),MOD(ROW(),6)+1),3),"")</f>
        <v/>
      </c>
      <c r="H665" s="12"/>
      <c r="I665" s="231"/>
      <c r="J665" s="226"/>
      <c r="K665" s="234"/>
      <c r="L665" s="236"/>
      <c r="M665" s="210"/>
      <c r="N665" s="210" t="str">
        <f t="shared" ref="N665" si="1151">IF(L660="","",IF(L660="X","X",IF($E$2&lt;L660,"X
未達首次列計年度
Not reaching the initial calculation year",IF($E$2&gt;M660,"X
已過審核範圍 
Out of the audit scope","V"))))</f>
        <v/>
      </c>
      <c r="O665" s="212"/>
      <c r="P665" s="214"/>
      <c r="Q665" s="217"/>
    </row>
    <row r="666" spans="2:17" ht="24.75" customHeight="1">
      <c r="B666" s="218" t="str">
        <f t="shared" ref="B666" si="1152">IF(E666&lt;&gt;"",B660+1,"")</f>
        <v/>
      </c>
      <c r="C666" s="221" t="str">
        <f t="shared" ref="C666" si="1153">IF(D666&lt;&gt;"",IF(D666&lt;$E$2,"舊","當"),"")</f>
        <v/>
      </c>
      <c r="D666" s="224"/>
      <c r="E666" s="224"/>
      <c r="F666" s="227" t="str">
        <f>_xlfn.IFNA(VLOOKUP(E666,對照用!$B:$C,2,0)," ")</f>
        <v xml:space="preserve"> </v>
      </c>
      <c r="G666" s="44" t="str" cm="1">
        <f t="array" ref="G666">IFERROR(INDEX(對照用!$B$1:$D$103,SMALL(IF(對照用!$B$1:$B$103=E666,ROW(對照用!$B$1:$B$103),"X"),MOD(ROW(),6)+1),3),"")</f>
        <v/>
      </c>
      <c r="H666" s="10"/>
      <c r="I666" s="229"/>
      <c r="J666" s="224"/>
      <c r="K666" s="232"/>
      <c r="L666" s="235"/>
      <c r="M666" s="209" t="str">
        <f t="shared" ref="M666" si="1154">IF(L666="X","X",IF(L666&lt;&gt;0,L666+9,""))</f>
        <v/>
      </c>
      <c r="N666" s="209" t="str">
        <f t="shared" ref="N666" si="1155">IF(L666="","",IF(L666="X","X",IF($E$2&lt;L666,"X
未達首次列計年度
Not reaching the initial calculation year",IF($E$2&gt;M666,"X
已過審核範圍 
Out of the audit scope","V"))))</f>
        <v/>
      </c>
      <c r="O666" s="211"/>
      <c r="P666" s="213" t="str">
        <f t="shared" ref="P666" si="1156">IF(N666="X
未達首次列計年度
Not reaching the initial calculation year",0,IF(N666="X
已過審核範圍 
Out of the audit scope",0,IF(N666="X",0,IF(N666="","",IF(O666&lt;&gt;"",O666,I666)))))</f>
        <v/>
      </c>
      <c r="Q666" s="215"/>
    </row>
    <row r="667" spans="2:17" ht="24.75" customHeight="1">
      <c r="B667" s="219" t="str">
        <f t="shared" ref="B667:B671" si="1157">B666</f>
        <v/>
      </c>
      <c r="C667" s="222"/>
      <c r="D667" s="225"/>
      <c r="E667" s="225"/>
      <c r="F667" s="132"/>
      <c r="G667" s="45" t="str" cm="1">
        <f t="array" ref="G667">IFERROR(INDEX(對照用!$B$1:$D$103,SMALL(IF(對照用!$B$1:$B$103=E666,ROW(對照用!$B$1:$B$103),"X"),MOD(ROW(),6)+1),3),"")</f>
        <v/>
      </c>
      <c r="H667" s="11"/>
      <c r="I667" s="230"/>
      <c r="J667" s="225"/>
      <c r="K667" s="233"/>
      <c r="L667" s="163"/>
      <c r="M667" s="146"/>
      <c r="N667" s="146" t="str">
        <f t="shared" ref="N667" si="1158">IF(L666="","",IF(L666="X","X",IF($E$2&lt;L666,"X
未達首次列計年度
Not reaching the initial calculation year",IF($E$2&gt;M666,"X
已過審核範圍 
Out of the audit scope","V"))))</f>
        <v/>
      </c>
      <c r="O667" s="149"/>
      <c r="P667" s="112"/>
      <c r="Q667" s="216"/>
    </row>
    <row r="668" spans="2:17" ht="24.75" customHeight="1">
      <c r="B668" s="219" t="str">
        <f t="shared" si="1157"/>
        <v/>
      </c>
      <c r="C668" s="222"/>
      <c r="D668" s="225"/>
      <c r="E668" s="225"/>
      <c r="F668" s="132"/>
      <c r="G668" s="45" t="str" cm="1">
        <f t="array" ref="G668">IFERROR(INDEX(對照用!$B$1:$D$103,SMALL(IF(對照用!$B$1:$B$103=E666,ROW(對照用!$B$1:$B$103),"X"),MOD(ROW(),6)+1),3),"")</f>
        <v/>
      </c>
      <c r="H668" s="11"/>
      <c r="I668" s="230"/>
      <c r="J668" s="225"/>
      <c r="K668" s="233"/>
      <c r="L668" s="163"/>
      <c r="M668" s="146"/>
      <c r="N668" s="146" t="str">
        <f t="shared" ref="N668" si="1159">IF(L666="","",IF(L666="X","X",IF($E$2&lt;L666,"X
未達首次列計年度
Not reaching the initial calculation year",IF($E$2&gt;M666,"X
已過審核範圍 
Out of the audit scope","V"))))</f>
        <v/>
      </c>
      <c r="O668" s="149"/>
      <c r="P668" s="112"/>
      <c r="Q668" s="216"/>
    </row>
    <row r="669" spans="2:17" ht="24.75" customHeight="1">
      <c r="B669" s="219" t="str">
        <f t="shared" si="1157"/>
        <v/>
      </c>
      <c r="C669" s="222"/>
      <c r="D669" s="225"/>
      <c r="E669" s="225"/>
      <c r="F669" s="132"/>
      <c r="G669" s="45" t="str" cm="1">
        <f t="array" ref="G669">IFERROR(INDEX(對照用!$B$1:$D$103,SMALL(IF(對照用!$B$1:$B$103=E666,ROW(對照用!$B$1:$B$103),"X"),MOD(ROW(),6)+1),3),"")</f>
        <v/>
      </c>
      <c r="H669" s="11"/>
      <c r="I669" s="230"/>
      <c r="J669" s="225"/>
      <c r="K669" s="233"/>
      <c r="L669" s="163"/>
      <c r="M669" s="146"/>
      <c r="N669" s="146" t="str">
        <f t="shared" ref="N669" si="1160">IF(L666="","",IF(L666="X","X",IF($E$2&lt;L666,"X
未達首次列計年度
Not reaching the initial calculation year",IF($E$2&gt;M666,"X
已過審核範圍 
Out of the audit scope","V"))))</f>
        <v/>
      </c>
      <c r="O669" s="149"/>
      <c r="P669" s="112"/>
      <c r="Q669" s="216"/>
    </row>
    <row r="670" spans="2:17" ht="24.75" customHeight="1">
      <c r="B670" s="219" t="str">
        <f t="shared" si="1157"/>
        <v/>
      </c>
      <c r="C670" s="222"/>
      <c r="D670" s="225"/>
      <c r="E670" s="225"/>
      <c r="F670" s="132"/>
      <c r="G670" s="45" t="str" cm="1">
        <f t="array" ref="G670">IFERROR(INDEX(對照用!$B$1:$D$103,SMALL(IF(對照用!$B$1:$B$103=E666,ROW(對照用!$B$1:$B$103),"X"),MOD(ROW(),6)+1),3),"")</f>
        <v/>
      </c>
      <c r="H670" s="11"/>
      <c r="I670" s="230"/>
      <c r="J670" s="225"/>
      <c r="K670" s="233"/>
      <c r="L670" s="163"/>
      <c r="M670" s="146"/>
      <c r="N670" s="146" t="str">
        <f t="shared" ref="N670" si="1161">IF(L666="","",IF(L666="X","X",IF($E$2&lt;L666,"X
未達首次列計年度
Not reaching the initial calculation year",IF($E$2&gt;M666,"X
已過審核範圍 
Out of the audit scope","V"))))</f>
        <v/>
      </c>
      <c r="O670" s="149"/>
      <c r="P670" s="112"/>
      <c r="Q670" s="216"/>
    </row>
    <row r="671" spans="2:17" ht="24.75" customHeight="1" thickBot="1">
      <c r="B671" s="220" t="str">
        <f t="shared" si="1157"/>
        <v/>
      </c>
      <c r="C671" s="223"/>
      <c r="D671" s="226"/>
      <c r="E671" s="226"/>
      <c r="F671" s="228"/>
      <c r="G671" s="46" t="str" cm="1">
        <f t="array" ref="G671">IFERROR(INDEX(對照用!$B$1:$D$103,SMALL(IF(對照用!$B$1:$B$103=E666,ROW(對照用!$B$1:$B$103),"X"),MOD(ROW(),6)+1),3),"")</f>
        <v/>
      </c>
      <c r="H671" s="12"/>
      <c r="I671" s="231"/>
      <c r="J671" s="226"/>
      <c r="K671" s="234"/>
      <c r="L671" s="236"/>
      <c r="M671" s="210"/>
      <c r="N671" s="210" t="str">
        <f t="shared" ref="N671" si="1162">IF(L666="","",IF(L666="X","X",IF($E$2&lt;L666,"X
未達首次列計年度
Not reaching the initial calculation year",IF($E$2&gt;M666,"X
已過審核範圍 
Out of the audit scope","V"))))</f>
        <v/>
      </c>
      <c r="O671" s="212"/>
      <c r="P671" s="214"/>
      <c r="Q671" s="217"/>
    </row>
    <row r="672" spans="2:17" ht="24.75" customHeight="1">
      <c r="B672" s="218" t="str">
        <f t="shared" ref="B672" si="1163">IF(E672&lt;&gt;"",B666+1,"")</f>
        <v/>
      </c>
      <c r="C672" s="221" t="str">
        <f t="shared" ref="C672" si="1164">IF(D672&lt;&gt;"",IF(D672&lt;$E$2,"舊","當"),"")</f>
        <v/>
      </c>
      <c r="D672" s="224"/>
      <c r="E672" s="224"/>
      <c r="F672" s="227" t="str">
        <f>_xlfn.IFNA(VLOOKUP(E672,對照用!$B:$C,2,0)," ")</f>
        <v xml:space="preserve"> </v>
      </c>
      <c r="G672" s="44" t="str" cm="1">
        <f t="array" ref="G672">IFERROR(INDEX(對照用!$B$1:$D$103,SMALL(IF(對照用!$B$1:$B$103=E672,ROW(對照用!$B$1:$B$103),"X"),MOD(ROW(),6)+1),3),"")</f>
        <v/>
      </c>
      <c r="H672" s="10"/>
      <c r="I672" s="229"/>
      <c r="J672" s="224"/>
      <c r="K672" s="232"/>
      <c r="L672" s="235"/>
      <c r="M672" s="209" t="str">
        <f t="shared" ref="M672" si="1165">IF(L672="X","X",IF(L672&lt;&gt;0,L672+9,""))</f>
        <v/>
      </c>
      <c r="N672" s="209" t="str">
        <f t="shared" ref="N672" si="1166">IF(L672="","",IF(L672="X","X",IF($E$2&lt;L672,"X
未達首次列計年度
Not reaching the initial calculation year",IF($E$2&gt;M672,"X
已過審核範圍 
Out of the audit scope","V"))))</f>
        <v/>
      </c>
      <c r="O672" s="211"/>
      <c r="P672" s="213" t="str">
        <f t="shared" ref="P672" si="1167">IF(N672="X
未達首次列計年度
Not reaching the initial calculation year",0,IF(N672="X
已過審核範圍 
Out of the audit scope",0,IF(N672="X",0,IF(N672="","",IF(O672&lt;&gt;"",O672,I672)))))</f>
        <v/>
      </c>
      <c r="Q672" s="215"/>
    </row>
    <row r="673" spans="2:17" ht="24.75" customHeight="1">
      <c r="B673" s="219" t="str">
        <f t="shared" ref="B673:B677" si="1168">B672</f>
        <v/>
      </c>
      <c r="C673" s="222"/>
      <c r="D673" s="225"/>
      <c r="E673" s="225"/>
      <c r="F673" s="132"/>
      <c r="G673" s="45" t="str" cm="1">
        <f t="array" ref="G673">IFERROR(INDEX(對照用!$B$1:$D$103,SMALL(IF(對照用!$B$1:$B$103=E672,ROW(對照用!$B$1:$B$103),"X"),MOD(ROW(),6)+1),3),"")</f>
        <v/>
      </c>
      <c r="H673" s="11"/>
      <c r="I673" s="230"/>
      <c r="J673" s="225"/>
      <c r="K673" s="233"/>
      <c r="L673" s="163"/>
      <c r="M673" s="146"/>
      <c r="N673" s="146" t="str">
        <f t="shared" ref="N673" si="1169">IF(L672="","",IF(L672="X","X",IF($E$2&lt;L672,"X
未達首次列計年度
Not reaching the initial calculation year",IF($E$2&gt;M672,"X
已過審核範圍 
Out of the audit scope","V"))))</f>
        <v/>
      </c>
      <c r="O673" s="149"/>
      <c r="P673" s="112"/>
      <c r="Q673" s="216"/>
    </row>
    <row r="674" spans="2:17" ht="24.75" customHeight="1">
      <c r="B674" s="219" t="str">
        <f t="shared" si="1168"/>
        <v/>
      </c>
      <c r="C674" s="222"/>
      <c r="D674" s="225"/>
      <c r="E674" s="225"/>
      <c r="F674" s="132"/>
      <c r="G674" s="45" t="str" cm="1">
        <f t="array" ref="G674">IFERROR(INDEX(對照用!$B$1:$D$103,SMALL(IF(對照用!$B$1:$B$103=E672,ROW(對照用!$B$1:$B$103),"X"),MOD(ROW(),6)+1),3),"")</f>
        <v/>
      </c>
      <c r="H674" s="11"/>
      <c r="I674" s="230"/>
      <c r="J674" s="225"/>
      <c r="K674" s="233"/>
      <c r="L674" s="163"/>
      <c r="M674" s="146"/>
      <c r="N674" s="146" t="str">
        <f t="shared" ref="N674" si="1170">IF(L672="","",IF(L672="X","X",IF($E$2&lt;L672,"X
未達首次列計年度
Not reaching the initial calculation year",IF($E$2&gt;M672,"X
已過審核範圍 
Out of the audit scope","V"))))</f>
        <v/>
      </c>
      <c r="O674" s="149"/>
      <c r="P674" s="112"/>
      <c r="Q674" s="216"/>
    </row>
    <row r="675" spans="2:17" ht="24.75" customHeight="1">
      <c r="B675" s="219" t="str">
        <f t="shared" si="1168"/>
        <v/>
      </c>
      <c r="C675" s="222"/>
      <c r="D675" s="225"/>
      <c r="E675" s="225"/>
      <c r="F675" s="132"/>
      <c r="G675" s="45" t="str" cm="1">
        <f t="array" ref="G675">IFERROR(INDEX(對照用!$B$1:$D$103,SMALL(IF(對照用!$B$1:$B$103=E672,ROW(對照用!$B$1:$B$103),"X"),MOD(ROW(),6)+1),3),"")</f>
        <v/>
      </c>
      <c r="H675" s="11"/>
      <c r="I675" s="230"/>
      <c r="J675" s="225"/>
      <c r="K675" s="233"/>
      <c r="L675" s="163"/>
      <c r="M675" s="146"/>
      <c r="N675" s="146" t="str">
        <f t="shared" ref="N675" si="1171">IF(L672="","",IF(L672="X","X",IF($E$2&lt;L672,"X
未達首次列計年度
Not reaching the initial calculation year",IF($E$2&gt;M672,"X
已過審核範圍 
Out of the audit scope","V"))))</f>
        <v/>
      </c>
      <c r="O675" s="149"/>
      <c r="P675" s="112"/>
      <c r="Q675" s="216"/>
    </row>
    <row r="676" spans="2:17" ht="24.75" customHeight="1">
      <c r="B676" s="219" t="str">
        <f t="shared" si="1168"/>
        <v/>
      </c>
      <c r="C676" s="222"/>
      <c r="D676" s="225"/>
      <c r="E676" s="225"/>
      <c r="F676" s="132"/>
      <c r="G676" s="45" t="str" cm="1">
        <f t="array" ref="G676">IFERROR(INDEX(對照用!$B$1:$D$103,SMALL(IF(對照用!$B$1:$B$103=E672,ROW(對照用!$B$1:$B$103),"X"),MOD(ROW(),6)+1),3),"")</f>
        <v/>
      </c>
      <c r="H676" s="11"/>
      <c r="I676" s="230"/>
      <c r="J676" s="225"/>
      <c r="K676" s="233"/>
      <c r="L676" s="163"/>
      <c r="M676" s="146"/>
      <c r="N676" s="146" t="str">
        <f t="shared" ref="N676" si="1172">IF(L672="","",IF(L672="X","X",IF($E$2&lt;L672,"X
未達首次列計年度
Not reaching the initial calculation year",IF($E$2&gt;M672,"X
已過審核範圍 
Out of the audit scope","V"))))</f>
        <v/>
      </c>
      <c r="O676" s="149"/>
      <c r="P676" s="112"/>
      <c r="Q676" s="216"/>
    </row>
    <row r="677" spans="2:17" ht="24.75" customHeight="1" thickBot="1">
      <c r="B677" s="220" t="str">
        <f t="shared" si="1168"/>
        <v/>
      </c>
      <c r="C677" s="223"/>
      <c r="D677" s="226"/>
      <c r="E677" s="226"/>
      <c r="F677" s="228"/>
      <c r="G677" s="46" t="str" cm="1">
        <f t="array" ref="G677">IFERROR(INDEX(對照用!$B$1:$D$103,SMALL(IF(對照用!$B$1:$B$103=E672,ROW(對照用!$B$1:$B$103),"X"),MOD(ROW(),6)+1),3),"")</f>
        <v/>
      </c>
      <c r="H677" s="12"/>
      <c r="I677" s="231"/>
      <c r="J677" s="226"/>
      <c r="K677" s="234"/>
      <c r="L677" s="236"/>
      <c r="M677" s="210"/>
      <c r="N677" s="210" t="str">
        <f t="shared" ref="N677" si="1173">IF(L672="","",IF(L672="X","X",IF($E$2&lt;L672,"X
未達首次列計年度
Not reaching the initial calculation year",IF($E$2&gt;M672,"X
已過審核範圍 
Out of the audit scope","V"))))</f>
        <v/>
      </c>
      <c r="O677" s="212"/>
      <c r="P677" s="214"/>
      <c r="Q677" s="217"/>
    </row>
    <row r="678" spans="2:17" ht="24.75" customHeight="1">
      <c r="B678" s="218" t="str">
        <f t="shared" ref="B678" si="1174">IF(E678&lt;&gt;"",B672+1,"")</f>
        <v/>
      </c>
      <c r="C678" s="221" t="str">
        <f t="shared" ref="C678" si="1175">IF(D678&lt;&gt;"",IF(D678&lt;$E$2,"舊","當"),"")</f>
        <v/>
      </c>
      <c r="D678" s="224"/>
      <c r="E678" s="224"/>
      <c r="F678" s="227" t="str">
        <f>_xlfn.IFNA(VLOOKUP(E678,對照用!$B:$C,2,0)," ")</f>
        <v xml:space="preserve"> </v>
      </c>
      <c r="G678" s="44" t="str" cm="1">
        <f t="array" ref="G678">IFERROR(INDEX(對照用!$B$1:$D$103,SMALL(IF(對照用!$B$1:$B$103=E678,ROW(對照用!$B$1:$B$103),"X"),MOD(ROW(),6)+1),3),"")</f>
        <v/>
      </c>
      <c r="H678" s="10"/>
      <c r="I678" s="229"/>
      <c r="J678" s="224"/>
      <c r="K678" s="232"/>
      <c r="L678" s="235"/>
      <c r="M678" s="209" t="str">
        <f t="shared" ref="M678" si="1176">IF(L678="X","X",IF(L678&lt;&gt;0,L678+9,""))</f>
        <v/>
      </c>
      <c r="N678" s="209" t="str">
        <f t="shared" ref="N678" si="1177">IF(L678="","",IF(L678="X","X",IF($E$2&lt;L678,"X
未達首次列計年度
Not reaching the initial calculation year",IF($E$2&gt;M678,"X
已過審核範圍 
Out of the audit scope","V"))))</f>
        <v/>
      </c>
      <c r="O678" s="211"/>
      <c r="P678" s="213" t="str">
        <f t="shared" ref="P678" si="1178">IF(N678="X
未達首次列計年度
Not reaching the initial calculation year",0,IF(N678="X
已過審核範圍 
Out of the audit scope",0,IF(N678="X",0,IF(N678="","",IF(O678&lt;&gt;"",O678,I678)))))</f>
        <v/>
      </c>
      <c r="Q678" s="215"/>
    </row>
    <row r="679" spans="2:17" ht="24.75" customHeight="1">
      <c r="B679" s="219" t="str">
        <f t="shared" ref="B679:B683" si="1179">B678</f>
        <v/>
      </c>
      <c r="C679" s="222"/>
      <c r="D679" s="225"/>
      <c r="E679" s="225"/>
      <c r="F679" s="132"/>
      <c r="G679" s="45" t="str" cm="1">
        <f t="array" ref="G679">IFERROR(INDEX(對照用!$B$1:$D$103,SMALL(IF(對照用!$B$1:$B$103=E678,ROW(對照用!$B$1:$B$103),"X"),MOD(ROW(),6)+1),3),"")</f>
        <v/>
      </c>
      <c r="H679" s="11"/>
      <c r="I679" s="230"/>
      <c r="J679" s="225"/>
      <c r="K679" s="233"/>
      <c r="L679" s="163"/>
      <c r="M679" s="146"/>
      <c r="N679" s="146" t="str">
        <f t="shared" ref="N679" si="1180">IF(L678="","",IF(L678="X","X",IF($E$2&lt;L678,"X
未達首次列計年度
Not reaching the initial calculation year",IF($E$2&gt;M678,"X
已過審核範圍 
Out of the audit scope","V"))))</f>
        <v/>
      </c>
      <c r="O679" s="149"/>
      <c r="P679" s="112"/>
      <c r="Q679" s="216"/>
    </row>
    <row r="680" spans="2:17" ht="24.75" customHeight="1">
      <c r="B680" s="219" t="str">
        <f t="shared" si="1179"/>
        <v/>
      </c>
      <c r="C680" s="222"/>
      <c r="D680" s="225"/>
      <c r="E680" s="225"/>
      <c r="F680" s="132"/>
      <c r="G680" s="45" t="str" cm="1">
        <f t="array" ref="G680">IFERROR(INDEX(對照用!$B$1:$D$103,SMALL(IF(對照用!$B$1:$B$103=E678,ROW(對照用!$B$1:$B$103),"X"),MOD(ROW(),6)+1),3),"")</f>
        <v/>
      </c>
      <c r="H680" s="11"/>
      <c r="I680" s="230"/>
      <c r="J680" s="225"/>
      <c r="K680" s="233"/>
      <c r="L680" s="163"/>
      <c r="M680" s="146"/>
      <c r="N680" s="146" t="str">
        <f t="shared" ref="N680" si="1181">IF(L678="","",IF(L678="X","X",IF($E$2&lt;L678,"X
未達首次列計年度
Not reaching the initial calculation year",IF($E$2&gt;M678,"X
已過審核範圍 
Out of the audit scope","V"))))</f>
        <v/>
      </c>
      <c r="O680" s="149"/>
      <c r="P680" s="112"/>
      <c r="Q680" s="216"/>
    </row>
    <row r="681" spans="2:17" ht="24.75" customHeight="1">
      <c r="B681" s="219" t="str">
        <f t="shared" si="1179"/>
        <v/>
      </c>
      <c r="C681" s="222"/>
      <c r="D681" s="225"/>
      <c r="E681" s="225"/>
      <c r="F681" s="132"/>
      <c r="G681" s="45" t="str" cm="1">
        <f t="array" ref="G681">IFERROR(INDEX(對照用!$B$1:$D$103,SMALL(IF(對照用!$B$1:$B$103=E678,ROW(對照用!$B$1:$B$103),"X"),MOD(ROW(),6)+1),3),"")</f>
        <v/>
      </c>
      <c r="H681" s="11"/>
      <c r="I681" s="230"/>
      <c r="J681" s="225"/>
      <c r="K681" s="233"/>
      <c r="L681" s="163"/>
      <c r="M681" s="146"/>
      <c r="N681" s="146" t="str">
        <f t="shared" ref="N681" si="1182">IF(L678="","",IF(L678="X","X",IF($E$2&lt;L678,"X
未達首次列計年度
Not reaching the initial calculation year",IF($E$2&gt;M678,"X
已過審核範圍 
Out of the audit scope","V"))))</f>
        <v/>
      </c>
      <c r="O681" s="149"/>
      <c r="P681" s="112"/>
      <c r="Q681" s="216"/>
    </row>
    <row r="682" spans="2:17" ht="24.75" customHeight="1">
      <c r="B682" s="219" t="str">
        <f t="shared" si="1179"/>
        <v/>
      </c>
      <c r="C682" s="222"/>
      <c r="D682" s="225"/>
      <c r="E682" s="225"/>
      <c r="F682" s="132"/>
      <c r="G682" s="45" t="str" cm="1">
        <f t="array" ref="G682">IFERROR(INDEX(對照用!$B$1:$D$103,SMALL(IF(對照用!$B$1:$B$103=E678,ROW(對照用!$B$1:$B$103),"X"),MOD(ROW(),6)+1),3),"")</f>
        <v/>
      </c>
      <c r="H682" s="11"/>
      <c r="I682" s="230"/>
      <c r="J682" s="225"/>
      <c r="K682" s="233"/>
      <c r="L682" s="163"/>
      <c r="M682" s="146"/>
      <c r="N682" s="146" t="str">
        <f t="shared" ref="N682" si="1183">IF(L678="","",IF(L678="X","X",IF($E$2&lt;L678,"X
未達首次列計年度
Not reaching the initial calculation year",IF($E$2&gt;M678,"X
已過審核範圍 
Out of the audit scope","V"))))</f>
        <v/>
      </c>
      <c r="O682" s="149"/>
      <c r="P682" s="112"/>
      <c r="Q682" s="216"/>
    </row>
    <row r="683" spans="2:17" ht="24.75" customHeight="1" thickBot="1">
      <c r="B683" s="220" t="str">
        <f t="shared" si="1179"/>
        <v/>
      </c>
      <c r="C683" s="223"/>
      <c r="D683" s="226"/>
      <c r="E683" s="226"/>
      <c r="F683" s="228"/>
      <c r="G683" s="46" t="str" cm="1">
        <f t="array" ref="G683">IFERROR(INDEX(對照用!$B$1:$D$103,SMALL(IF(對照用!$B$1:$B$103=E678,ROW(對照用!$B$1:$B$103),"X"),MOD(ROW(),6)+1),3),"")</f>
        <v/>
      </c>
      <c r="H683" s="12"/>
      <c r="I683" s="231"/>
      <c r="J683" s="226"/>
      <c r="K683" s="234"/>
      <c r="L683" s="236"/>
      <c r="M683" s="210"/>
      <c r="N683" s="210" t="str">
        <f t="shared" ref="N683" si="1184">IF(L678="","",IF(L678="X","X",IF($E$2&lt;L678,"X
未達首次列計年度
Not reaching the initial calculation year",IF($E$2&gt;M678,"X
已過審核範圍 
Out of the audit scope","V"))))</f>
        <v/>
      </c>
      <c r="O683" s="212"/>
      <c r="P683" s="214"/>
      <c r="Q683" s="217"/>
    </row>
    <row r="684" spans="2:17" ht="24.75" customHeight="1">
      <c r="B684" s="218" t="str">
        <f t="shared" ref="B684" si="1185">IF(E684&lt;&gt;"",B678+1,"")</f>
        <v/>
      </c>
      <c r="C684" s="221" t="str">
        <f t="shared" ref="C684" si="1186">IF(D684&lt;&gt;"",IF(D684&lt;$E$2,"舊","當"),"")</f>
        <v/>
      </c>
      <c r="D684" s="224"/>
      <c r="E684" s="224"/>
      <c r="F684" s="227" t="str">
        <f>_xlfn.IFNA(VLOOKUP(E684,對照用!$B:$C,2,0)," ")</f>
        <v xml:space="preserve"> </v>
      </c>
      <c r="G684" s="44" t="str" cm="1">
        <f t="array" ref="G684">IFERROR(INDEX(對照用!$B$1:$D$103,SMALL(IF(對照用!$B$1:$B$103=E684,ROW(對照用!$B$1:$B$103),"X"),MOD(ROW(),6)+1),3),"")</f>
        <v/>
      </c>
      <c r="H684" s="10"/>
      <c r="I684" s="229"/>
      <c r="J684" s="224"/>
      <c r="K684" s="232"/>
      <c r="L684" s="235"/>
      <c r="M684" s="209" t="str">
        <f t="shared" ref="M684" si="1187">IF(L684="X","X",IF(L684&lt;&gt;0,L684+9,""))</f>
        <v/>
      </c>
      <c r="N684" s="209" t="str">
        <f t="shared" ref="N684" si="1188">IF(L684="","",IF(L684="X","X",IF($E$2&lt;L684,"X
未達首次列計年度
Not reaching the initial calculation year",IF($E$2&gt;M684,"X
已過審核範圍 
Out of the audit scope","V"))))</f>
        <v/>
      </c>
      <c r="O684" s="211"/>
      <c r="P684" s="213" t="str">
        <f t="shared" ref="P684" si="1189">IF(N684="X
未達首次列計年度
Not reaching the initial calculation year",0,IF(N684="X
已過審核範圍 
Out of the audit scope",0,IF(N684="X",0,IF(N684="","",IF(O684&lt;&gt;"",O684,I684)))))</f>
        <v/>
      </c>
      <c r="Q684" s="215"/>
    </row>
    <row r="685" spans="2:17" ht="24.75" customHeight="1">
      <c r="B685" s="219" t="str">
        <f t="shared" ref="B685:B689" si="1190">B684</f>
        <v/>
      </c>
      <c r="C685" s="222"/>
      <c r="D685" s="225"/>
      <c r="E685" s="225"/>
      <c r="F685" s="132"/>
      <c r="G685" s="45" t="str" cm="1">
        <f t="array" ref="G685">IFERROR(INDEX(對照用!$B$1:$D$103,SMALL(IF(對照用!$B$1:$B$103=E684,ROW(對照用!$B$1:$B$103),"X"),MOD(ROW(),6)+1),3),"")</f>
        <v/>
      </c>
      <c r="H685" s="11"/>
      <c r="I685" s="230"/>
      <c r="J685" s="225"/>
      <c r="K685" s="233"/>
      <c r="L685" s="163"/>
      <c r="M685" s="146"/>
      <c r="N685" s="146" t="str">
        <f t="shared" ref="N685" si="1191">IF(L684="","",IF(L684="X","X",IF($E$2&lt;L684,"X
未達首次列計年度
Not reaching the initial calculation year",IF($E$2&gt;M684,"X
已過審核範圍 
Out of the audit scope","V"))))</f>
        <v/>
      </c>
      <c r="O685" s="149"/>
      <c r="P685" s="112"/>
      <c r="Q685" s="216"/>
    </row>
    <row r="686" spans="2:17" ht="24.75" customHeight="1">
      <c r="B686" s="219" t="str">
        <f t="shared" si="1190"/>
        <v/>
      </c>
      <c r="C686" s="222"/>
      <c r="D686" s="225"/>
      <c r="E686" s="225"/>
      <c r="F686" s="132"/>
      <c r="G686" s="45" t="str" cm="1">
        <f t="array" ref="G686">IFERROR(INDEX(對照用!$B$1:$D$103,SMALL(IF(對照用!$B$1:$B$103=E684,ROW(對照用!$B$1:$B$103),"X"),MOD(ROW(),6)+1),3),"")</f>
        <v/>
      </c>
      <c r="H686" s="11"/>
      <c r="I686" s="230"/>
      <c r="J686" s="225"/>
      <c r="K686" s="233"/>
      <c r="L686" s="163"/>
      <c r="M686" s="146"/>
      <c r="N686" s="146" t="str">
        <f t="shared" ref="N686" si="1192">IF(L684="","",IF(L684="X","X",IF($E$2&lt;L684,"X
未達首次列計年度
Not reaching the initial calculation year",IF($E$2&gt;M684,"X
已過審核範圍 
Out of the audit scope","V"))))</f>
        <v/>
      </c>
      <c r="O686" s="149"/>
      <c r="P686" s="112"/>
      <c r="Q686" s="216"/>
    </row>
    <row r="687" spans="2:17" ht="24.75" customHeight="1">
      <c r="B687" s="219" t="str">
        <f t="shared" si="1190"/>
        <v/>
      </c>
      <c r="C687" s="222"/>
      <c r="D687" s="225"/>
      <c r="E687" s="225"/>
      <c r="F687" s="132"/>
      <c r="G687" s="45" t="str" cm="1">
        <f t="array" ref="G687">IFERROR(INDEX(對照用!$B$1:$D$103,SMALL(IF(對照用!$B$1:$B$103=E684,ROW(對照用!$B$1:$B$103),"X"),MOD(ROW(),6)+1),3),"")</f>
        <v/>
      </c>
      <c r="H687" s="11"/>
      <c r="I687" s="230"/>
      <c r="J687" s="225"/>
      <c r="K687" s="233"/>
      <c r="L687" s="163"/>
      <c r="M687" s="146"/>
      <c r="N687" s="146" t="str">
        <f t="shared" ref="N687" si="1193">IF(L684="","",IF(L684="X","X",IF($E$2&lt;L684,"X
未達首次列計年度
Not reaching the initial calculation year",IF($E$2&gt;M684,"X
已過審核範圍 
Out of the audit scope","V"))))</f>
        <v/>
      </c>
      <c r="O687" s="149"/>
      <c r="P687" s="112"/>
      <c r="Q687" s="216"/>
    </row>
    <row r="688" spans="2:17" ht="24.75" customHeight="1">
      <c r="B688" s="219" t="str">
        <f t="shared" si="1190"/>
        <v/>
      </c>
      <c r="C688" s="222"/>
      <c r="D688" s="225"/>
      <c r="E688" s="225"/>
      <c r="F688" s="132"/>
      <c r="G688" s="45" t="str" cm="1">
        <f t="array" ref="G688">IFERROR(INDEX(對照用!$B$1:$D$103,SMALL(IF(對照用!$B$1:$B$103=E684,ROW(對照用!$B$1:$B$103),"X"),MOD(ROW(),6)+1),3),"")</f>
        <v/>
      </c>
      <c r="H688" s="11"/>
      <c r="I688" s="230"/>
      <c r="J688" s="225"/>
      <c r="K688" s="233"/>
      <c r="L688" s="163"/>
      <c r="M688" s="146"/>
      <c r="N688" s="146" t="str">
        <f t="shared" ref="N688" si="1194">IF(L684="","",IF(L684="X","X",IF($E$2&lt;L684,"X
未達首次列計年度
Not reaching the initial calculation year",IF($E$2&gt;M684,"X
已過審核範圍 
Out of the audit scope","V"))))</f>
        <v/>
      </c>
      <c r="O688" s="149"/>
      <c r="P688" s="112"/>
      <c r="Q688" s="216"/>
    </row>
    <row r="689" spans="2:17" ht="24.75" customHeight="1" thickBot="1">
      <c r="B689" s="220" t="str">
        <f t="shared" si="1190"/>
        <v/>
      </c>
      <c r="C689" s="223"/>
      <c r="D689" s="226"/>
      <c r="E689" s="226"/>
      <c r="F689" s="228"/>
      <c r="G689" s="46" t="str" cm="1">
        <f t="array" ref="G689">IFERROR(INDEX(對照用!$B$1:$D$103,SMALL(IF(對照用!$B$1:$B$103=E684,ROW(對照用!$B$1:$B$103),"X"),MOD(ROW(),6)+1),3),"")</f>
        <v/>
      </c>
      <c r="H689" s="12"/>
      <c r="I689" s="231"/>
      <c r="J689" s="226"/>
      <c r="K689" s="234"/>
      <c r="L689" s="236"/>
      <c r="M689" s="210"/>
      <c r="N689" s="210" t="str">
        <f t="shared" ref="N689" si="1195">IF(L684="","",IF(L684="X","X",IF($E$2&lt;L684,"X
未達首次列計年度
Not reaching the initial calculation year",IF($E$2&gt;M684,"X
已過審核範圍 
Out of the audit scope","V"))))</f>
        <v/>
      </c>
      <c r="O689" s="212"/>
      <c r="P689" s="214"/>
      <c r="Q689" s="217"/>
    </row>
    <row r="690" spans="2:17" ht="24.75" customHeight="1">
      <c r="B690" s="218" t="str">
        <f t="shared" ref="B690" si="1196">IF(E690&lt;&gt;"",B684+1,"")</f>
        <v/>
      </c>
      <c r="C690" s="221" t="str">
        <f t="shared" ref="C690" si="1197">IF(D690&lt;&gt;"",IF(D690&lt;$E$2,"舊","當"),"")</f>
        <v/>
      </c>
      <c r="D690" s="224"/>
      <c r="E690" s="224"/>
      <c r="F690" s="227" t="str">
        <f>_xlfn.IFNA(VLOOKUP(E690,對照用!$B:$C,2,0)," ")</f>
        <v xml:space="preserve"> </v>
      </c>
      <c r="G690" s="44" t="str" cm="1">
        <f t="array" ref="G690">IFERROR(INDEX(對照用!$B$1:$D$103,SMALL(IF(對照用!$B$1:$B$103=E690,ROW(對照用!$B$1:$B$103),"X"),MOD(ROW(),6)+1),3),"")</f>
        <v/>
      </c>
      <c r="H690" s="10"/>
      <c r="I690" s="229"/>
      <c r="J690" s="224"/>
      <c r="K690" s="232"/>
      <c r="L690" s="235"/>
      <c r="M690" s="209" t="str">
        <f t="shared" ref="M690" si="1198">IF(L690="X","X",IF(L690&lt;&gt;0,L690+9,""))</f>
        <v/>
      </c>
      <c r="N690" s="209" t="str">
        <f t="shared" ref="N690" si="1199">IF(L690="","",IF(L690="X","X",IF($E$2&lt;L690,"X
未達首次列計年度
Not reaching the initial calculation year",IF($E$2&gt;M690,"X
已過審核範圍 
Out of the audit scope","V"))))</f>
        <v/>
      </c>
      <c r="O690" s="211"/>
      <c r="P690" s="213" t="str">
        <f t="shared" ref="P690" si="1200">IF(N690="X
未達首次列計年度
Not reaching the initial calculation year",0,IF(N690="X
已過審核範圍 
Out of the audit scope",0,IF(N690="X",0,IF(N690="","",IF(O690&lt;&gt;"",O690,I690)))))</f>
        <v/>
      </c>
      <c r="Q690" s="215"/>
    </row>
    <row r="691" spans="2:17" ht="24.75" customHeight="1">
      <c r="B691" s="219" t="str">
        <f t="shared" ref="B691:B695" si="1201">B690</f>
        <v/>
      </c>
      <c r="C691" s="222"/>
      <c r="D691" s="225"/>
      <c r="E691" s="225"/>
      <c r="F691" s="132"/>
      <c r="G691" s="45" t="str" cm="1">
        <f t="array" ref="G691">IFERROR(INDEX(對照用!$B$1:$D$103,SMALL(IF(對照用!$B$1:$B$103=E690,ROW(對照用!$B$1:$B$103),"X"),MOD(ROW(),6)+1),3),"")</f>
        <v/>
      </c>
      <c r="H691" s="11"/>
      <c r="I691" s="230"/>
      <c r="J691" s="225"/>
      <c r="K691" s="233"/>
      <c r="L691" s="163"/>
      <c r="M691" s="146"/>
      <c r="N691" s="146" t="str">
        <f t="shared" ref="N691" si="1202">IF(L690="","",IF(L690="X","X",IF($E$2&lt;L690,"X
未達首次列計年度
Not reaching the initial calculation year",IF($E$2&gt;M690,"X
已過審核範圍 
Out of the audit scope","V"))))</f>
        <v/>
      </c>
      <c r="O691" s="149"/>
      <c r="P691" s="112"/>
      <c r="Q691" s="216"/>
    </row>
    <row r="692" spans="2:17" ht="24.75" customHeight="1">
      <c r="B692" s="219" t="str">
        <f t="shared" si="1201"/>
        <v/>
      </c>
      <c r="C692" s="222"/>
      <c r="D692" s="225"/>
      <c r="E692" s="225"/>
      <c r="F692" s="132"/>
      <c r="G692" s="45" t="str" cm="1">
        <f t="array" ref="G692">IFERROR(INDEX(對照用!$B$1:$D$103,SMALL(IF(對照用!$B$1:$B$103=E690,ROW(對照用!$B$1:$B$103),"X"),MOD(ROW(),6)+1),3),"")</f>
        <v/>
      </c>
      <c r="H692" s="11"/>
      <c r="I692" s="230"/>
      <c r="J692" s="225"/>
      <c r="K692" s="233"/>
      <c r="L692" s="163"/>
      <c r="M692" s="146"/>
      <c r="N692" s="146" t="str">
        <f t="shared" ref="N692" si="1203">IF(L690="","",IF(L690="X","X",IF($E$2&lt;L690,"X
未達首次列計年度
Not reaching the initial calculation year",IF($E$2&gt;M690,"X
已過審核範圍 
Out of the audit scope","V"))))</f>
        <v/>
      </c>
      <c r="O692" s="149"/>
      <c r="P692" s="112"/>
      <c r="Q692" s="216"/>
    </row>
    <row r="693" spans="2:17" ht="24.75" customHeight="1">
      <c r="B693" s="219" t="str">
        <f t="shared" si="1201"/>
        <v/>
      </c>
      <c r="C693" s="222"/>
      <c r="D693" s="225"/>
      <c r="E693" s="225"/>
      <c r="F693" s="132"/>
      <c r="G693" s="45" t="str" cm="1">
        <f t="array" ref="G693">IFERROR(INDEX(對照用!$B$1:$D$103,SMALL(IF(對照用!$B$1:$B$103=E690,ROW(對照用!$B$1:$B$103),"X"),MOD(ROW(),6)+1),3),"")</f>
        <v/>
      </c>
      <c r="H693" s="11"/>
      <c r="I693" s="230"/>
      <c r="J693" s="225"/>
      <c r="K693" s="233"/>
      <c r="L693" s="163"/>
      <c r="M693" s="146"/>
      <c r="N693" s="146" t="str">
        <f t="shared" ref="N693" si="1204">IF(L690="","",IF(L690="X","X",IF($E$2&lt;L690,"X
未達首次列計年度
Not reaching the initial calculation year",IF($E$2&gt;M690,"X
已過審核範圍 
Out of the audit scope","V"))))</f>
        <v/>
      </c>
      <c r="O693" s="149"/>
      <c r="P693" s="112"/>
      <c r="Q693" s="216"/>
    </row>
    <row r="694" spans="2:17" ht="24.75" customHeight="1">
      <c r="B694" s="219" t="str">
        <f t="shared" si="1201"/>
        <v/>
      </c>
      <c r="C694" s="222"/>
      <c r="D694" s="225"/>
      <c r="E694" s="225"/>
      <c r="F694" s="132"/>
      <c r="G694" s="45" t="str" cm="1">
        <f t="array" ref="G694">IFERROR(INDEX(對照用!$B$1:$D$103,SMALL(IF(對照用!$B$1:$B$103=E690,ROW(對照用!$B$1:$B$103),"X"),MOD(ROW(),6)+1),3),"")</f>
        <v/>
      </c>
      <c r="H694" s="11"/>
      <c r="I694" s="230"/>
      <c r="J694" s="225"/>
      <c r="K694" s="233"/>
      <c r="L694" s="163"/>
      <c r="M694" s="146"/>
      <c r="N694" s="146" t="str">
        <f t="shared" ref="N694" si="1205">IF(L690="","",IF(L690="X","X",IF($E$2&lt;L690,"X
未達首次列計年度
Not reaching the initial calculation year",IF($E$2&gt;M690,"X
已過審核範圍 
Out of the audit scope","V"))))</f>
        <v/>
      </c>
      <c r="O694" s="149"/>
      <c r="P694" s="112"/>
      <c r="Q694" s="216"/>
    </row>
    <row r="695" spans="2:17" ht="24.75" customHeight="1" thickBot="1">
      <c r="B695" s="220" t="str">
        <f t="shared" si="1201"/>
        <v/>
      </c>
      <c r="C695" s="223"/>
      <c r="D695" s="226"/>
      <c r="E695" s="226"/>
      <c r="F695" s="228"/>
      <c r="G695" s="46" t="str" cm="1">
        <f t="array" ref="G695">IFERROR(INDEX(對照用!$B$1:$D$103,SMALL(IF(對照用!$B$1:$B$103=E690,ROW(對照用!$B$1:$B$103),"X"),MOD(ROW(),6)+1),3),"")</f>
        <v/>
      </c>
      <c r="H695" s="12"/>
      <c r="I695" s="231"/>
      <c r="J695" s="226"/>
      <c r="K695" s="234"/>
      <c r="L695" s="236"/>
      <c r="M695" s="210"/>
      <c r="N695" s="210" t="str">
        <f t="shared" ref="N695" si="1206">IF(L690="","",IF(L690="X","X",IF($E$2&lt;L690,"X
未達首次列計年度
Not reaching the initial calculation year",IF($E$2&gt;M690,"X
已過審核範圍 
Out of the audit scope","V"))))</f>
        <v/>
      </c>
      <c r="O695" s="212"/>
      <c r="P695" s="214"/>
      <c r="Q695" s="217"/>
    </row>
    <row r="696" spans="2:17" ht="24.75" customHeight="1">
      <c r="B696" s="218" t="str">
        <f t="shared" ref="B696" si="1207">IF(E696&lt;&gt;"",B690+1,"")</f>
        <v/>
      </c>
      <c r="C696" s="221" t="str">
        <f t="shared" ref="C696" si="1208">IF(D696&lt;&gt;"",IF(D696&lt;$E$2,"舊","當"),"")</f>
        <v/>
      </c>
      <c r="D696" s="224"/>
      <c r="E696" s="224"/>
      <c r="F696" s="227" t="str">
        <f>_xlfn.IFNA(VLOOKUP(E696,對照用!$B:$C,2,0)," ")</f>
        <v xml:space="preserve"> </v>
      </c>
      <c r="G696" s="44" t="str" cm="1">
        <f t="array" ref="G696">IFERROR(INDEX(對照用!$B$1:$D$103,SMALL(IF(對照用!$B$1:$B$103=E696,ROW(對照用!$B$1:$B$103),"X"),MOD(ROW(),6)+1),3),"")</f>
        <v/>
      </c>
      <c r="H696" s="10"/>
      <c r="I696" s="229"/>
      <c r="J696" s="224"/>
      <c r="K696" s="232"/>
      <c r="L696" s="235"/>
      <c r="M696" s="209" t="str">
        <f t="shared" ref="M696" si="1209">IF(L696="X","X",IF(L696&lt;&gt;0,L696+9,""))</f>
        <v/>
      </c>
      <c r="N696" s="209" t="str">
        <f t="shared" ref="N696" si="1210">IF(L696="","",IF(L696="X","X",IF($E$2&lt;L696,"X
未達首次列計年度
Not reaching the initial calculation year",IF($E$2&gt;M696,"X
已過審核範圍 
Out of the audit scope","V"))))</f>
        <v/>
      </c>
      <c r="O696" s="211"/>
      <c r="P696" s="213" t="str">
        <f t="shared" ref="P696" si="1211">IF(N696="X
未達首次列計年度
Not reaching the initial calculation year",0,IF(N696="X
已過審核範圍 
Out of the audit scope",0,IF(N696="X",0,IF(N696="","",IF(O696&lt;&gt;"",O696,I696)))))</f>
        <v/>
      </c>
      <c r="Q696" s="215"/>
    </row>
    <row r="697" spans="2:17" ht="24.75" customHeight="1">
      <c r="B697" s="219" t="str">
        <f t="shared" ref="B697:B701" si="1212">B696</f>
        <v/>
      </c>
      <c r="C697" s="222"/>
      <c r="D697" s="225"/>
      <c r="E697" s="225"/>
      <c r="F697" s="132"/>
      <c r="G697" s="45" t="str" cm="1">
        <f t="array" ref="G697">IFERROR(INDEX(對照用!$B$1:$D$103,SMALL(IF(對照用!$B$1:$B$103=E696,ROW(對照用!$B$1:$B$103),"X"),MOD(ROW(),6)+1),3),"")</f>
        <v/>
      </c>
      <c r="H697" s="11"/>
      <c r="I697" s="230"/>
      <c r="J697" s="225"/>
      <c r="K697" s="233"/>
      <c r="L697" s="163"/>
      <c r="M697" s="146"/>
      <c r="N697" s="146" t="str">
        <f t="shared" ref="N697" si="1213">IF(L696="","",IF(L696="X","X",IF($E$2&lt;L696,"X
未達首次列計年度
Not reaching the initial calculation year",IF($E$2&gt;M696,"X
已過審核範圍 
Out of the audit scope","V"))))</f>
        <v/>
      </c>
      <c r="O697" s="149"/>
      <c r="P697" s="112"/>
      <c r="Q697" s="216"/>
    </row>
    <row r="698" spans="2:17" ht="24.75" customHeight="1">
      <c r="B698" s="219" t="str">
        <f t="shared" si="1212"/>
        <v/>
      </c>
      <c r="C698" s="222"/>
      <c r="D698" s="225"/>
      <c r="E698" s="225"/>
      <c r="F698" s="132"/>
      <c r="G698" s="45" t="str" cm="1">
        <f t="array" ref="G698">IFERROR(INDEX(對照用!$B$1:$D$103,SMALL(IF(對照用!$B$1:$B$103=E696,ROW(對照用!$B$1:$B$103),"X"),MOD(ROW(),6)+1),3),"")</f>
        <v/>
      </c>
      <c r="H698" s="11"/>
      <c r="I698" s="230"/>
      <c r="J698" s="225"/>
      <c r="K698" s="233"/>
      <c r="L698" s="163"/>
      <c r="M698" s="146"/>
      <c r="N698" s="146" t="str">
        <f t="shared" ref="N698" si="1214">IF(L696="","",IF(L696="X","X",IF($E$2&lt;L696,"X
未達首次列計年度
Not reaching the initial calculation year",IF($E$2&gt;M696,"X
已過審核範圍 
Out of the audit scope","V"))))</f>
        <v/>
      </c>
      <c r="O698" s="149"/>
      <c r="P698" s="112"/>
      <c r="Q698" s="216"/>
    </row>
    <row r="699" spans="2:17" ht="24.75" customHeight="1">
      <c r="B699" s="219" t="str">
        <f t="shared" si="1212"/>
        <v/>
      </c>
      <c r="C699" s="222"/>
      <c r="D699" s="225"/>
      <c r="E699" s="225"/>
      <c r="F699" s="132"/>
      <c r="G699" s="45" t="str" cm="1">
        <f t="array" ref="G699">IFERROR(INDEX(對照用!$B$1:$D$103,SMALL(IF(對照用!$B$1:$B$103=E696,ROW(對照用!$B$1:$B$103),"X"),MOD(ROW(),6)+1),3),"")</f>
        <v/>
      </c>
      <c r="H699" s="11"/>
      <c r="I699" s="230"/>
      <c r="J699" s="225"/>
      <c r="K699" s="233"/>
      <c r="L699" s="163"/>
      <c r="M699" s="146"/>
      <c r="N699" s="146" t="str">
        <f t="shared" ref="N699" si="1215">IF(L696="","",IF(L696="X","X",IF($E$2&lt;L696,"X
未達首次列計年度
Not reaching the initial calculation year",IF($E$2&gt;M696,"X
已過審核範圍 
Out of the audit scope","V"))))</f>
        <v/>
      </c>
      <c r="O699" s="149"/>
      <c r="P699" s="112"/>
      <c r="Q699" s="216"/>
    </row>
    <row r="700" spans="2:17" ht="24.75" customHeight="1">
      <c r="B700" s="219" t="str">
        <f t="shared" si="1212"/>
        <v/>
      </c>
      <c r="C700" s="222"/>
      <c r="D700" s="225"/>
      <c r="E700" s="225"/>
      <c r="F700" s="132"/>
      <c r="G700" s="45" t="str" cm="1">
        <f t="array" ref="G700">IFERROR(INDEX(對照用!$B$1:$D$103,SMALL(IF(對照用!$B$1:$B$103=E696,ROW(對照用!$B$1:$B$103),"X"),MOD(ROW(),6)+1),3),"")</f>
        <v/>
      </c>
      <c r="H700" s="11"/>
      <c r="I700" s="230"/>
      <c r="J700" s="225"/>
      <c r="K700" s="233"/>
      <c r="L700" s="163"/>
      <c r="M700" s="146"/>
      <c r="N700" s="146" t="str">
        <f t="shared" ref="N700" si="1216">IF(L696="","",IF(L696="X","X",IF($E$2&lt;L696,"X
未達首次列計年度
Not reaching the initial calculation year",IF($E$2&gt;M696,"X
已過審核範圍 
Out of the audit scope","V"))))</f>
        <v/>
      </c>
      <c r="O700" s="149"/>
      <c r="P700" s="112"/>
      <c r="Q700" s="216"/>
    </row>
    <row r="701" spans="2:17" ht="24.75" customHeight="1" thickBot="1">
      <c r="B701" s="220" t="str">
        <f t="shared" si="1212"/>
        <v/>
      </c>
      <c r="C701" s="223"/>
      <c r="D701" s="226"/>
      <c r="E701" s="226"/>
      <c r="F701" s="228"/>
      <c r="G701" s="46" t="str" cm="1">
        <f t="array" ref="G701">IFERROR(INDEX(對照用!$B$1:$D$103,SMALL(IF(對照用!$B$1:$B$103=E696,ROW(對照用!$B$1:$B$103),"X"),MOD(ROW(),6)+1),3),"")</f>
        <v/>
      </c>
      <c r="H701" s="12"/>
      <c r="I701" s="231"/>
      <c r="J701" s="226"/>
      <c r="K701" s="234"/>
      <c r="L701" s="236"/>
      <c r="M701" s="210"/>
      <c r="N701" s="210" t="str">
        <f t="shared" ref="N701" si="1217">IF(L696="","",IF(L696="X","X",IF($E$2&lt;L696,"X
未達首次列計年度
Not reaching the initial calculation year",IF($E$2&gt;M696,"X
已過審核範圍 
Out of the audit scope","V"))))</f>
        <v/>
      </c>
      <c r="O701" s="212"/>
      <c r="P701" s="214"/>
      <c r="Q701" s="217"/>
    </row>
    <row r="702" spans="2:17" ht="24.75" customHeight="1">
      <c r="B702" s="218" t="str">
        <f t="shared" ref="B702" si="1218">IF(E702&lt;&gt;"",B696+1,"")</f>
        <v/>
      </c>
      <c r="C702" s="221" t="str">
        <f t="shared" ref="C702" si="1219">IF(D702&lt;&gt;"",IF(D702&lt;$E$2,"舊","當"),"")</f>
        <v/>
      </c>
      <c r="D702" s="224"/>
      <c r="E702" s="224"/>
      <c r="F702" s="227" t="str">
        <f>_xlfn.IFNA(VLOOKUP(E702,對照用!$B:$C,2,0)," ")</f>
        <v xml:space="preserve"> </v>
      </c>
      <c r="G702" s="44" t="str" cm="1">
        <f t="array" ref="G702">IFERROR(INDEX(對照用!$B$1:$D$103,SMALL(IF(對照用!$B$1:$B$103=E702,ROW(對照用!$B$1:$B$103),"X"),MOD(ROW(),6)+1),3),"")</f>
        <v/>
      </c>
      <c r="H702" s="10"/>
      <c r="I702" s="229"/>
      <c r="J702" s="224"/>
      <c r="K702" s="232"/>
      <c r="L702" s="235"/>
      <c r="M702" s="209" t="str">
        <f t="shared" ref="M702" si="1220">IF(L702="X","X",IF(L702&lt;&gt;0,L702+9,""))</f>
        <v/>
      </c>
      <c r="N702" s="209" t="str">
        <f t="shared" ref="N702" si="1221">IF(L702="","",IF(L702="X","X",IF($E$2&lt;L702,"X
未達首次列計年度
Not reaching the initial calculation year",IF($E$2&gt;M702,"X
已過審核範圍 
Out of the audit scope","V"))))</f>
        <v/>
      </c>
      <c r="O702" s="211"/>
      <c r="P702" s="213" t="str">
        <f t="shared" ref="P702" si="1222">IF(N702="X
未達首次列計年度
Not reaching the initial calculation year",0,IF(N702="X
已過審核範圍 
Out of the audit scope",0,IF(N702="X",0,IF(N702="","",IF(O702&lt;&gt;"",O702,I702)))))</f>
        <v/>
      </c>
      <c r="Q702" s="215"/>
    </row>
    <row r="703" spans="2:17" ht="24.75" customHeight="1">
      <c r="B703" s="219" t="str">
        <f t="shared" ref="B703:B707" si="1223">B702</f>
        <v/>
      </c>
      <c r="C703" s="222"/>
      <c r="D703" s="225"/>
      <c r="E703" s="225"/>
      <c r="F703" s="132"/>
      <c r="G703" s="45" t="str" cm="1">
        <f t="array" ref="G703">IFERROR(INDEX(對照用!$B$1:$D$103,SMALL(IF(對照用!$B$1:$B$103=E702,ROW(對照用!$B$1:$B$103),"X"),MOD(ROW(),6)+1),3),"")</f>
        <v/>
      </c>
      <c r="H703" s="11"/>
      <c r="I703" s="230"/>
      <c r="J703" s="225"/>
      <c r="K703" s="233"/>
      <c r="L703" s="163"/>
      <c r="M703" s="146"/>
      <c r="N703" s="146" t="str">
        <f t="shared" ref="N703" si="1224">IF(L702="","",IF(L702="X","X",IF($E$2&lt;L702,"X
未達首次列計年度
Not reaching the initial calculation year",IF($E$2&gt;M702,"X
已過審核範圍 
Out of the audit scope","V"))))</f>
        <v/>
      </c>
      <c r="O703" s="149"/>
      <c r="P703" s="112"/>
      <c r="Q703" s="216"/>
    </row>
    <row r="704" spans="2:17" ht="24.75" customHeight="1">
      <c r="B704" s="219" t="str">
        <f t="shared" si="1223"/>
        <v/>
      </c>
      <c r="C704" s="222"/>
      <c r="D704" s="225"/>
      <c r="E704" s="225"/>
      <c r="F704" s="132"/>
      <c r="G704" s="45" t="str" cm="1">
        <f t="array" ref="G704">IFERROR(INDEX(對照用!$B$1:$D$103,SMALL(IF(對照用!$B$1:$B$103=E702,ROW(對照用!$B$1:$B$103),"X"),MOD(ROW(),6)+1),3),"")</f>
        <v/>
      </c>
      <c r="H704" s="11"/>
      <c r="I704" s="230"/>
      <c r="J704" s="225"/>
      <c r="K704" s="233"/>
      <c r="L704" s="163"/>
      <c r="M704" s="146"/>
      <c r="N704" s="146" t="str">
        <f t="shared" ref="N704" si="1225">IF(L702="","",IF(L702="X","X",IF($E$2&lt;L702,"X
未達首次列計年度
Not reaching the initial calculation year",IF($E$2&gt;M702,"X
已過審核範圍 
Out of the audit scope","V"))))</f>
        <v/>
      </c>
      <c r="O704" s="149"/>
      <c r="P704" s="112"/>
      <c r="Q704" s="216"/>
    </row>
    <row r="705" spans="2:17" ht="24.75" customHeight="1">
      <c r="B705" s="219" t="str">
        <f t="shared" si="1223"/>
        <v/>
      </c>
      <c r="C705" s="222"/>
      <c r="D705" s="225"/>
      <c r="E705" s="225"/>
      <c r="F705" s="132"/>
      <c r="G705" s="45" t="str" cm="1">
        <f t="array" ref="G705">IFERROR(INDEX(對照用!$B$1:$D$103,SMALL(IF(對照用!$B$1:$B$103=E702,ROW(對照用!$B$1:$B$103),"X"),MOD(ROW(),6)+1),3),"")</f>
        <v/>
      </c>
      <c r="H705" s="11"/>
      <c r="I705" s="230"/>
      <c r="J705" s="225"/>
      <c r="K705" s="233"/>
      <c r="L705" s="163"/>
      <c r="M705" s="146"/>
      <c r="N705" s="146" t="str">
        <f t="shared" ref="N705" si="1226">IF(L702="","",IF(L702="X","X",IF($E$2&lt;L702,"X
未達首次列計年度
Not reaching the initial calculation year",IF($E$2&gt;M702,"X
已過審核範圍 
Out of the audit scope","V"))))</f>
        <v/>
      </c>
      <c r="O705" s="149"/>
      <c r="P705" s="112"/>
      <c r="Q705" s="216"/>
    </row>
    <row r="706" spans="2:17" ht="24.75" customHeight="1">
      <c r="B706" s="219" t="str">
        <f t="shared" si="1223"/>
        <v/>
      </c>
      <c r="C706" s="222"/>
      <c r="D706" s="225"/>
      <c r="E706" s="225"/>
      <c r="F706" s="132"/>
      <c r="G706" s="45" t="str" cm="1">
        <f t="array" ref="G706">IFERROR(INDEX(對照用!$B$1:$D$103,SMALL(IF(對照用!$B$1:$B$103=E702,ROW(對照用!$B$1:$B$103),"X"),MOD(ROW(),6)+1),3),"")</f>
        <v/>
      </c>
      <c r="H706" s="11"/>
      <c r="I706" s="230"/>
      <c r="J706" s="225"/>
      <c r="K706" s="233"/>
      <c r="L706" s="163"/>
      <c r="M706" s="146"/>
      <c r="N706" s="146" t="str">
        <f t="shared" ref="N706" si="1227">IF(L702="","",IF(L702="X","X",IF($E$2&lt;L702,"X
未達首次列計年度
Not reaching the initial calculation year",IF($E$2&gt;M702,"X
已過審核範圍 
Out of the audit scope","V"))))</f>
        <v/>
      </c>
      <c r="O706" s="149"/>
      <c r="P706" s="112"/>
      <c r="Q706" s="216"/>
    </row>
    <row r="707" spans="2:17" ht="24.75" customHeight="1" thickBot="1">
      <c r="B707" s="220" t="str">
        <f t="shared" si="1223"/>
        <v/>
      </c>
      <c r="C707" s="223"/>
      <c r="D707" s="226"/>
      <c r="E707" s="226"/>
      <c r="F707" s="228"/>
      <c r="G707" s="46" t="str" cm="1">
        <f t="array" ref="G707">IFERROR(INDEX(對照用!$B$1:$D$103,SMALL(IF(對照用!$B$1:$B$103=E702,ROW(對照用!$B$1:$B$103),"X"),MOD(ROW(),6)+1),3),"")</f>
        <v/>
      </c>
      <c r="H707" s="12"/>
      <c r="I707" s="231"/>
      <c r="J707" s="226"/>
      <c r="K707" s="234"/>
      <c r="L707" s="236"/>
      <c r="M707" s="210"/>
      <c r="N707" s="210" t="str">
        <f t="shared" ref="N707" si="1228">IF(L702="","",IF(L702="X","X",IF($E$2&lt;L702,"X
未達首次列計年度
Not reaching the initial calculation year",IF($E$2&gt;M702,"X
已過審核範圍 
Out of the audit scope","V"))))</f>
        <v/>
      </c>
      <c r="O707" s="212"/>
      <c r="P707" s="214"/>
      <c r="Q707" s="217"/>
    </row>
    <row r="708" spans="2:17" ht="24.75" customHeight="1">
      <c r="B708" s="218" t="str">
        <f t="shared" ref="B708" si="1229">IF(E708&lt;&gt;"",B702+1,"")</f>
        <v/>
      </c>
      <c r="C708" s="221" t="str">
        <f t="shared" ref="C708" si="1230">IF(D708&lt;&gt;"",IF(D708&lt;$E$2,"舊","當"),"")</f>
        <v/>
      </c>
      <c r="D708" s="224"/>
      <c r="E708" s="224"/>
      <c r="F708" s="227" t="str">
        <f>_xlfn.IFNA(VLOOKUP(E708,對照用!$B:$C,2,0)," ")</f>
        <v xml:space="preserve"> </v>
      </c>
      <c r="G708" s="44" t="str" cm="1">
        <f t="array" ref="G708">IFERROR(INDEX(對照用!$B$1:$D$103,SMALL(IF(對照用!$B$1:$B$103=E708,ROW(對照用!$B$1:$B$103),"X"),MOD(ROW(),6)+1),3),"")</f>
        <v/>
      </c>
      <c r="H708" s="10"/>
      <c r="I708" s="229"/>
      <c r="J708" s="224"/>
      <c r="K708" s="232"/>
      <c r="L708" s="235"/>
      <c r="M708" s="209" t="str">
        <f t="shared" ref="M708" si="1231">IF(L708="X","X",IF(L708&lt;&gt;0,L708+9,""))</f>
        <v/>
      </c>
      <c r="N708" s="209" t="str">
        <f t="shared" ref="N708" si="1232">IF(L708="","",IF(L708="X","X",IF($E$2&lt;L708,"X
未達首次列計年度
Not reaching the initial calculation year",IF($E$2&gt;M708,"X
已過審核範圍 
Out of the audit scope","V"))))</f>
        <v/>
      </c>
      <c r="O708" s="211"/>
      <c r="P708" s="213" t="str">
        <f t="shared" ref="P708" si="1233">IF(N708="X
未達首次列計年度
Not reaching the initial calculation year",0,IF(N708="X
已過審核範圍 
Out of the audit scope",0,IF(N708="X",0,IF(N708="","",IF(O708&lt;&gt;"",O708,I708)))))</f>
        <v/>
      </c>
      <c r="Q708" s="215"/>
    </row>
    <row r="709" spans="2:17" ht="24.75" customHeight="1">
      <c r="B709" s="219" t="str">
        <f t="shared" ref="B709:B713" si="1234">B708</f>
        <v/>
      </c>
      <c r="C709" s="222"/>
      <c r="D709" s="225"/>
      <c r="E709" s="225"/>
      <c r="F709" s="132"/>
      <c r="G709" s="45" t="str" cm="1">
        <f t="array" ref="G709">IFERROR(INDEX(對照用!$B$1:$D$103,SMALL(IF(對照用!$B$1:$B$103=E708,ROW(對照用!$B$1:$B$103),"X"),MOD(ROW(),6)+1),3),"")</f>
        <v/>
      </c>
      <c r="H709" s="11"/>
      <c r="I709" s="230"/>
      <c r="J709" s="225"/>
      <c r="K709" s="233"/>
      <c r="L709" s="163"/>
      <c r="M709" s="146"/>
      <c r="N709" s="146" t="str">
        <f t="shared" ref="N709" si="1235">IF(L708="","",IF(L708="X","X",IF($E$2&lt;L708,"X
未達首次列計年度
Not reaching the initial calculation year",IF($E$2&gt;M708,"X
已過審核範圍 
Out of the audit scope","V"))))</f>
        <v/>
      </c>
      <c r="O709" s="149"/>
      <c r="P709" s="112"/>
      <c r="Q709" s="216"/>
    </row>
    <row r="710" spans="2:17" ht="24.75" customHeight="1">
      <c r="B710" s="219" t="str">
        <f t="shared" si="1234"/>
        <v/>
      </c>
      <c r="C710" s="222"/>
      <c r="D710" s="225"/>
      <c r="E710" s="225"/>
      <c r="F710" s="132"/>
      <c r="G710" s="45" t="str" cm="1">
        <f t="array" ref="G710">IFERROR(INDEX(對照用!$B$1:$D$103,SMALL(IF(對照用!$B$1:$B$103=E708,ROW(對照用!$B$1:$B$103),"X"),MOD(ROW(),6)+1),3),"")</f>
        <v/>
      </c>
      <c r="H710" s="11"/>
      <c r="I710" s="230"/>
      <c r="J710" s="225"/>
      <c r="K710" s="233"/>
      <c r="L710" s="163"/>
      <c r="M710" s="146"/>
      <c r="N710" s="146" t="str">
        <f t="shared" ref="N710" si="1236">IF(L708="","",IF(L708="X","X",IF($E$2&lt;L708,"X
未達首次列計年度
Not reaching the initial calculation year",IF($E$2&gt;M708,"X
已過審核範圍 
Out of the audit scope","V"))))</f>
        <v/>
      </c>
      <c r="O710" s="149"/>
      <c r="P710" s="112"/>
      <c r="Q710" s="216"/>
    </row>
    <row r="711" spans="2:17" ht="24.75" customHeight="1">
      <c r="B711" s="219" t="str">
        <f t="shared" si="1234"/>
        <v/>
      </c>
      <c r="C711" s="222"/>
      <c r="D711" s="225"/>
      <c r="E711" s="225"/>
      <c r="F711" s="132"/>
      <c r="G711" s="45" t="str" cm="1">
        <f t="array" ref="G711">IFERROR(INDEX(對照用!$B$1:$D$103,SMALL(IF(對照用!$B$1:$B$103=E708,ROW(對照用!$B$1:$B$103),"X"),MOD(ROW(),6)+1),3),"")</f>
        <v/>
      </c>
      <c r="H711" s="11"/>
      <c r="I711" s="230"/>
      <c r="J711" s="225"/>
      <c r="K711" s="233"/>
      <c r="L711" s="163"/>
      <c r="M711" s="146"/>
      <c r="N711" s="146" t="str">
        <f t="shared" ref="N711" si="1237">IF(L708="","",IF(L708="X","X",IF($E$2&lt;L708,"X
未達首次列計年度
Not reaching the initial calculation year",IF($E$2&gt;M708,"X
已過審核範圍 
Out of the audit scope","V"))))</f>
        <v/>
      </c>
      <c r="O711" s="149"/>
      <c r="P711" s="112"/>
      <c r="Q711" s="216"/>
    </row>
    <row r="712" spans="2:17" ht="24.75" customHeight="1">
      <c r="B712" s="219" t="str">
        <f t="shared" si="1234"/>
        <v/>
      </c>
      <c r="C712" s="222"/>
      <c r="D712" s="225"/>
      <c r="E712" s="225"/>
      <c r="F712" s="132"/>
      <c r="G712" s="45" t="str" cm="1">
        <f t="array" ref="G712">IFERROR(INDEX(對照用!$B$1:$D$103,SMALL(IF(對照用!$B$1:$B$103=E708,ROW(對照用!$B$1:$B$103),"X"),MOD(ROW(),6)+1),3),"")</f>
        <v/>
      </c>
      <c r="H712" s="11"/>
      <c r="I712" s="230"/>
      <c r="J712" s="225"/>
      <c r="K712" s="233"/>
      <c r="L712" s="163"/>
      <c r="M712" s="146"/>
      <c r="N712" s="146" t="str">
        <f t="shared" ref="N712" si="1238">IF(L708="","",IF(L708="X","X",IF($E$2&lt;L708,"X
未達首次列計年度
Not reaching the initial calculation year",IF($E$2&gt;M708,"X
已過審核範圍 
Out of the audit scope","V"))))</f>
        <v/>
      </c>
      <c r="O712" s="149"/>
      <c r="P712" s="112"/>
      <c r="Q712" s="216"/>
    </row>
    <row r="713" spans="2:17" ht="24.75" customHeight="1" thickBot="1">
      <c r="B713" s="220" t="str">
        <f t="shared" si="1234"/>
        <v/>
      </c>
      <c r="C713" s="223"/>
      <c r="D713" s="226"/>
      <c r="E713" s="226"/>
      <c r="F713" s="228"/>
      <c r="G713" s="46" t="str" cm="1">
        <f t="array" ref="G713">IFERROR(INDEX(對照用!$B$1:$D$103,SMALL(IF(對照用!$B$1:$B$103=E708,ROW(對照用!$B$1:$B$103),"X"),MOD(ROW(),6)+1),3),"")</f>
        <v/>
      </c>
      <c r="H713" s="12"/>
      <c r="I713" s="231"/>
      <c r="J713" s="226"/>
      <c r="K713" s="234"/>
      <c r="L713" s="236"/>
      <c r="M713" s="210"/>
      <c r="N713" s="210" t="str">
        <f t="shared" ref="N713" si="1239">IF(L708="","",IF(L708="X","X",IF($E$2&lt;L708,"X
未達首次列計年度
Not reaching the initial calculation year",IF($E$2&gt;M708,"X
已過審核範圍 
Out of the audit scope","V"))))</f>
        <v/>
      </c>
      <c r="O713" s="212"/>
      <c r="P713" s="214"/>
      <c r="Q713" s="217"/>
    </row>
    <row r="714" spans="2:17" ht="24.75" customHeight="1">
      <c r="B714" s="218" t="str">
        <f t="shared" ref="B714" si="1240">IF(E714&lt;&gt;"",B708+1,"")</f>
        <v/>
      </c>
      <c r="C714" s="221" t="str">
        <f t="shared" ref="C714" si="1241">IF(D714&lt;&gt;"",IF(D714&lt;$E$2,"舊","當"),"")</f>
        <v/>
      </c>
      <c r="D714" s="224"/>
      <c r="E714" s="224"/>
      <c r="F714" s="227" t="str">
        <f>_xlfn.IFNA(VLOOKUP(E714,對照用!$B:$C,2,0)," ")</f>
        <v xml:space="preserve"> </v>
      </c>
      <c r="G714" s="44" t="str" cm="1">
        <f t="array" ref="G714">IFERROR(INDEX(對照用!$B$1:$D$103,SMALL(IF(對照用!$B$1:$B$103=E714,ROW(對照用!$B$1:$B$103),"X"),MOD(ROW(),6)+1),3),"")</f>
        <v/>
      </c>
      <c r="H714" s="10"/>
      <c r="I714" s="229"/>
      <c r="J714" s="224"/>
      <c r="K714" s="232"/>
      <c r="L714" s="235"/>
      <c r="M714" s="209" t="str">
        <f t="shared" ref="M714" si="1242">IF(L714="X","X",IF(L714&lt;&gt;0,L714+9,""))</f>
        <v/>
      </c>
      <c r="N714" s="209" t="str">
        <f t="shared" ref="N714" si="1243">IF(L714="","",IF(L714="X","X",IF($E$2&lt;L714,"X
未達首次列計年度
Not reaching the initial calculation year",IF($E$2&gt;M714,"X
已過審核範圍 
Out of the audit scope","V"))))</f>
        <v/>
      </c>
      <c r="O714" s="211"/>
      <c r="P714" s="213" t="str">
        <f t="shared" ref="P714" si="1244">IF(N714="X
未達首次列計年度
Not reaching the initial calculation year",0,IF(N714="X
已過審核範圍 
Out of the audit scope",0,IF(N714="X",0,IF(N714="","",IF(O714&lt;&gt;"",O714,I714)))))</f>
        <v/>
      </c>
      <c r="Q714" s="215"/>
    </row>
    <row r="715" spans="2:17" ht="24.75" customHeight="1">
      <c r="B715" s="219" t="str">
        <f t="shared" ref="B715:B719" si="1245">B714</f>
        <v/>
      </c>
      <c r="C715" s="222"/>
      <c r="D715" s="225"/>
      <c r="E715" s="225"/>
      <c r="F715" s="132"/>
      <c r="G715" s="45" t="str" cm="1">
        <f t="array" ref="G715">IFERROR(INDEX(對照用!$B$1:$D$103,SMALL(IF(對照用!$B$1:$B$103=E714,ROW(對照用!$B$1:$B$103),"X"),MOD(ROW(),6)+1),3),"")</f>
        <v/>
      </c>
      <c r="H715" s="11"/>
      <c r="I715" s="230"/>
      <c r="J715" s="225"/>
      <c r="K715" s="233"/>
      <c r="L715" s="163"/>
      <c r="M715" s="146"/>
      <c r="N715" s="146" t="str">
        <f t="shared" ref="N715" si="1246">IF(L714="","",IF(L714="X","X",IF($E$2&lt;L714,"X
未達首次列計年度
Not reaching the initial calculation year",IF($E$2&gt;M714,"X
已過審核範圍 
Out of the audit scope","V"))))</f>
        <v/>
      </c>
      <c r="O715" s="149"/>
      <c r="P715" s="112"/>
      <c r="Q715" s="216"/>
    </row>
    <row r="716" spans="2:17" ht="24.75" customHeight="1">
      <c r="B716" s="219" t="str">
        <f t="shared" si="1245"/>
        <v/>
      </c>
      <c r="C716" s="222"/>
      <c r="D716" s="225"/>
      <c r="E716" s="225"/>
      <c r="F716" s="132"/>
      <c r="G716" s="45" t="str" cm="1">
        <f t="array" ref="G716">IFERROR(INDEX(對照用!$B$1:$D$103,SMALL(IF(對照用!$B$1:$B$103=E714,ROW(對照用!$B$1:$B$103),"X"),MOD(ROW(),6)+1),3),"")</f>
        <v/>
      </c>
      <c r="H716" s="11"/>
      <c r="I716" s="230"/>
      <c r="J716" s="225"/>
      <c r="K716" s="233"/>
      <c r="L716" s="163"/>
      <c r="M716" s="146"/>
      <c r="N716" s="146" t="str">
        <f t="shared" ref="N716" si="1247">IF(L714="","",IF(L714="X","X",IF($E$2&lt;L714,"X
未達首次列計年度
Not reaching the initial calculation year",IF($E$2&gt;M714,"X
已過審核範圍 
Out of the audit scope","V"))))</f>
        <v/>
      </c>
      <c r="O716" s="149"/>
      <c r="P716" s="112"/>
      <c r="Q716" s="216"/>
    </row>
    <row r="717" spans="2:17" ht="24.75" customHeight="1">
      <c r="B717" s="219" t="str">
        <f t="shared" si="1245"/>
        <v/>
      </c>
      <c r="C717" s="222"/>
      <c r="D717" s="225"/>
      <c r="E717" s="225"/>
      <c r="F717" s="132"/>
      <c r="G717" s="45" t="str" cm="1">
        <f t="array" ref="G717">IFERROR(INDEX(對照用!$B$1:$D$103,SMALL(IF(對照用!$B$1:$B$103=E714,ROW(對照用!$B$1:$B$103),"X"),MOD(ROW(),6)+1),3),"")</f>
        <v/>
      </c>
      <c r="H717" s="11"/>
      <c r="I717" s="230"/>
      <c r="J717" s="225"/>
      <c r="K717" s="233"/>
      <c r="L717" s="163"/>
      <c r="M717" s="146"/>
      <c r="N717" s="146" t="str">
        <f t="shared" ref="N717" si="1248">IF(L714="","",IF(L714="X","X",IF($E$2&lt;L714,"X
未達首次列計年度
Not reaching the initial calculation year",IF($E$2&gt;M714,"X
已過審核範圍 
Out of the audit scope","V"))))</f>
        <v/>
      </c>
      <c r="O717" s="149"/>
      <c r="P717" s="112"/>
      <c r="Q717" s="216"/>
    </row>
    <row r="718" spans="2:17" ht="24.75" customHeight="1">
      <c r="B718" s="219" t="str">
        <f t="shared" si="1245"/>
        <v/>
      </c>
      <c r="C718" s="222"/>
      <c r="D718" s="225"/>
      <c r="E718" s="225"/>
      <c r="F718" s="132"/>
      <c r="G718" s="45" t="str" cm="1">
        <f t="array" ref="G718">IFERROR(INDEX(對照用!$B$1:$D$103,SMALL(IF(對照用!$B$1:$B$103=E714,ROW(對照用!$B$1:$B$103),"X"),MOD(ROW(),6)+1),3),"")</f>
        <v/>
      </c>
      <c r="H718" s="11"/>
      <c r="I718" s="230"/>
      <c r="J718" s="225"/>
      <c r="K718" s="233"/>
      <c r="L718" s="163"/>
      <c r="M718" s="146"/>
      <c r="N718" s="146" t="str">
        <f t="shared" ref="N718" si="1249">IF(L714="","",IF(L714="X","X",IF($E$2&lt;L714,"X
未達首次列計年度
Not reaching the initial calculation year",IF($E$2&gt;M714,"X
已過審核範圍 
Out of the audit scope","V"))))</f>
        <v/>
      </c>
      <c r="O718" s="149"/>
      <c r="P718" s="112"/>
      <c r="Q718" s="216"/>
    </row>
    <row r="719" spans="2:17" ht="24.75" customHeight="1" thickBot="1">
      <c r="B719" s="220" t="str">
        <f t="shared" si="1245"/>
        <v/>
      </c>
      <c r="C719" s="223"/>
      <c r="D719" s="226"/>
      <c r="E719" s="226"/>
      <c r="F719" s="228"/>
      <c r="G719" s="46" t="str" cm="1">
        <f t="array" ref="G719">IFERROR(INDEX(對照用!$B$1:$D$103,SMALL(IF(對照用!$B$1:$B$103=E714,ROW(對照用!$B$1:$B$103),"X"),MOD(ROW(),6)+1),3),"")</f>
        <v/>
      </c>
      <c r="H719" s="12"/>
      <c r="I719" s="231"/>
      <c r="J719" s="226"/>
      <c r="K719" s="234"/>
      <c r="L719" s="236"/>
      <c r="M719" s="210"/>
      <c r="N719" s="210" t="str">
        <f t="shared" ref="N719" si="1250">IF(L714="","",IF(L714="X","X",IF($E$2&lt;L714,"X
未達首次列計年度
Not reaching the initial calculation year",IF($E$2&gt;M714,"X
已過審核範圍 
Out of the audit scope","V"))))</f>
        <v/>
      </c>
      <c r="O719" s="212"/>
      <c r="P719" s="214"/>
      <c r="Q719" s="217"/>
    </row>
    <row r="720" spans="2:17" ht="24.75" customHeight="1">
      <c r="B720" s="218" t="str">
        <f t="shared" ref="B720" si="1251">IF(E720&lt;&gt;"",B714+1,"")</f>
        <v/>
      </c>
      <c r="C720" s="221" t="str">
        <f t="shared" ref="C720" si="1252">IF(D720&lt;&gt;"",IF(D720&lt;$E$2,"舊","當"),"")</f>
        <v/>
      </c>
      <c r="D720" s="224"/>
      <c r="E720" s="224"/>
      <c r="F720" s="227" t="str">
        <f>_xlfn.IFNA(VLOOKUP(E720,對照用!$B:$C,2,0)," ")</f>
        <v xml:space="preserve"> </v>
      </c>
      <c r="G720" s="44" t="str" cm="1">
        <f t="array" ref="G720">IFERROR(INDEX(對照用!$B$1:$D$103,SMALL(IF(對照用!$B$1:$B$103=E720,ROW(對照用!$B$1:$B$103),"X"),MOD(ROW(),6)+1),3),"")</f>
        <v/>
      </c>
      <c r="H720" s="10"/>
      <c r="I720" s="229"/>
      <c r="J720" s="224"/>
      <c r="K720" s="232"/>
      <c r="L720" s="235"/>
      <c r="M720" s="209" t="str">
        <f t="shared" ref="M720" si="1253">IF(L720="X","X",IF(L720&lt;&gt;0,L720+9,""))</f>
        <v/>
      </c>
      <c r="N720" s="209" t="str">
        <f t="shared" ref="N720" si="1254">IF(L720="","",IF(L720="X","X",IF($E$2&lt;L720,"X
未達首次列計年度
Not reaching the initial calculation year",IF($E$2&gt;M720,"X
已過審核範圍 
Out of the audit scope","V"))))</f>
        <v/>
      </c>
      <c r="O720" s="211"/>
      <c r="P720" s="213" t="str">
        <f t="shared" ref="P720" si="1255">IF(N720="X
未達首次列計年度
Not reaching the initial calculation year",0,IF(N720="X
已過審核範圍 
Out of the audit scope",0,IF(N720="X",0,IF(N720="","",IF(O720&lt;&gt;"",O720,I720)))))</f>
        <v/>
      </c>
      <c r="Q720" s="215"/>
    </row>
    <row r="721" spans="2:17" ht="24.75" customHeight="1">
      <c r="B721" s="219" t="str">
        <f t="shared" ref="B721:B725" si="1256">B720</f>
        <v/>
      </c>
      <c r="C721" s="222"/>
      <c r="D721" s="225"/>
      <c r="E721" s="225"/>
      <c r="F721" s="132"/>
      <c r="G721" s="45" t="str" cm="1">
        <f t="array" ref="G721">IFERROR(INDEX(對照用!$B$1:$D$103,SMALL(IF(對照用!$B$1:$B$103=E720,ROW(對照用!$B$1:$B$103),"X"),MOD(ROW(),6)+1),3),"")</f>
        <v/>
      </c>
      <c r="H721" s="11"/>
      <c r="I721" s="230"/>
      <c r="J721" s="225"/>
      <c r="K721" s="233"/>
      <c r="L721" s="163"/>
      <c r="M721" s="146"/>
      <c r="N721" s="146" t="str">
        <f t="shared" ref="N721" si="1257">IF(L720="","",IF(L720="X","X",IF($E$2&lt;L720,"X
未達首次列計年度
Not reaching the initial calculation year",IF($E$2&gt;M720,"X
已過審核範圍 
Out of the audit scope","V"))))</f>
        <v/>
      </c>
      <c r="O721" s="149"/>
      <c r="P721" s="112"/>
      <c r="Q721" s="216"/>
    </row>
    <row r="722" spans="2:17" ht="24.75" customHeight="1">
      <c r="B722" s="219" t="str">
        <f t="shared" si="1256"/>
        <v/>
      </c>
      <c r="C722" s="222"/>
      <c r="D722" s="225"/>
      <c r="E722" s="225"/>
      <c r="F722" s="132"/>
      <c r="G722" s="45" t="str" cm="1">
        <f t="array" ref="G722">IFERROR(INDEX(對照用!$B$1:$D$103,SMALL(IF(對照用!$B$1:$B$103=E720,ROW(對照用!$B$1:$B$103),"X"),MOD(ROW(),6)+1),3),"")</f>
        <v/>
      </c>
      <c r="H722" s="11"/>
      <c r="I722" s="230"/>
      <c r="J722" s="225"/>
      <c r="K722" s="233"/>
      <c r="L722" s="163"/>
      <c r="M722" s="146"/>
      <c r="N722" s="146" t="str">
        <f t="shared" ref="N722" si="1258">IF(L720="","",IF(L720="X","X",IF($E$2&lt;L720,"X
未達首次列計年度
Not reaching the initial calculation year",IF($E$2&gt;M720,"X
已過審核範圍 
Out of the audit scope","V"))))</f>
        <v/>
      </c>
      <c r="O722" s="149"/>
      <c r="P722" s="112"/>
      <c r="Q722" s="216"/>
    </row>
    <row r="723" spans="2:17" ht="24.75" customHeight="1">
      <c r="B723" s="219" t="str">
        <f t="shared" si="1256"/>
        <v/>
      </c>
      <c r="C723" s="222"/>
      <c r="D723" s="225"/>
      <c r="E723" s="225"/>
      <c r="F723" s="132"/>
      <c r="G723" s="45" t="str" cm="1">
        <f t="array" ref="G723">IFERROR(INDEX(對照用!$B$1:$D$103,SMALL(IF(對照用!$B$1:$B$103=E720,ROW(對照用!$B$1:$B$103),"X"),MOD(ROW(),6)+1),3),"")</f>
        <v/>
      </c>
      <c r="H723" s="11"/>
      <c r="I723" s="230"/>
      <c r="J723" s="225"/>
      <c r="K723" s="233"/>
      <c r="L723" s="163"/>
      <c r="M723" s="146"/>
      <c r="N723" s="146" t="str">
        <f t="shared" ref="N723" si="1259">IF(L720="","",IF(L720="X","X",IF($E$2&lt;L720,"X
未達首次列計年度
Not reaching the initial calculation year",IF($E$2&gt;M720,"X
已過審核範圍 
Out of the audit scope","V"))))</f>
        <v/>
      </c>
      <c r="O723" s="149"/>
      <c r="P723" s="112"/>
      <c r="Q723" s="216"/>
    </row>
    <row r="724" spans="2:17" ht="24.75" customHeight="1">
      <c r="B724" s="219" t="str">
        <f t="shared" si="1256"/>
        <v/>
      </c>
      <c r="C724" s="222"/>
      <c r="D724" s="225"/>
      <c r="E724" s="225"/>
      <c r="F724" s="132"/>
      <c r="G724" s="45" t="str" cm="1">
        <f t="array" ref="G724">IFERROR(INDEX(對照用!$B$1:$D$103,SMALL(IF(對照用!$B$1:$B$103=E720,ROW(對照用!$B$1:$B$103),"X"),MOD(ROW(),6)+1),3),"")</f>
        <v/>
      </c>
      <c r="H724" s="11"/>
      <c r="I724" s="230"/>
      <c r="J724" s="225"/>
      <c r="K724" s="233"/>
      <c r="L724" s="163"/>
      <c r="M724" s="146"/>
      <c r="N724" s="146" t="str">
        <f t="shared" ref="N724" si="1260">IF(L720="","",IF(L720="X","X",IF($E$2&lt;L720,"X
未達首次列計年度
Not reaching the initial calculation year",IF($E$2&gt;M720,"X
已過審核範圍 
Out of the audit scope","V"))))</f>
        <v/>
      </c>
      <c r="O724" s="149"/>
      <c r="P724" s="112"/>
      <c r="Q724" s="216"/>
    </row>
    <row r="725" spans="2:17" ht="24.75" customHeight="1" thickBot="1">
      <c r="B725" s="220" t="str">
        <f t="shared" si="1256"/>
        <v/>
      </c>
      <c r="C725" s="223"/>
      <c r="D725" s="226"/>
      <c r="E725" s="226"/>
      <c r="F725" s="228"/>
      <c r="G725" s="46" t="str" cm="1">
        <f t="array" ref="G725">IFERROR(INDEX(對照用!$B$1:$D$103,SMALL(IF(對照用!$B$1:$B$103=E720,ROW(對照用!$B$1:$B$103),"X"),MOD(ROW(),6)+1),3),"")</f>
        <v/>
      </c>
      <c r="H725" s="12"/>
      <c r="I725" s="231"/>
      <c r="J725" s="226"/>
      <c r="K725" s="234"/>
      <c r="L725" s="236"/>
      <c r="M725" s="210"/>
      <c r="N725" s="210" t="str">
        <f t="shared" ref="N725" si="1261">IF(L720="","",IF(L720="X","X",IF($E$2&lt;L720,"X
未達首次列計年度
Not reaching the initial calculation year",IF($E$2&gt;M720,"X
已過審核範圍 
Out of the audit scope","V"))))</f>
        <v/>
      </c>
      <c r="O725" s="212"/>
      <c r="P725" s="214"/>
      <c r="Q725" s="217"/>
    </row>
    <row r="726" spans="2:17" ht="24.75" customHeight="1">
      <c r="B726" s="218" t="str">
        <f t="shared" ref="B726" si="1262">IF(E726&lt;&gt;"",B720+1,"")</f>
        <v/>
      </c>
      <c r="C726" s="221" t="str">
        <f t="shared" ref="C726" si="1263">IF(D726&lt;&gt;"",IF(D726&lt;$E$2,"舊","當"),"")</f>
        <v/>
      </c>
      <c r="D726" s="224"/>
      <c r="E726" s="224"/>
      <c r="F726" s="227" t="str">
        <f>_xlfn.IFNA(VLOOKUP(E726,對照用!$B:$C,2,0)," ")</f>
        <v xml:space="preserve"> </v>
      </c>
      <c r="G726" s="44" t="str" cm="1">
        <f t="array" ref="G726">IFERROR(INDEX(對照用!$B$1:$D$103,SMALL(IF(對照用!$B$1:$B$103=E726,ROW(對照用!$B$1:$B$103),"X"),MOD(ROW(),6)+1),3),"")</f>
        <v/>
      </c>
      <c r="H726" s="10"/>
      <c r="I726" s="229"/>
      <c r="J726" s="224"/>
      <c r="K726" s="232"/>
      <c r="L726" s="235"/>
      <c r="M726" s="209" t="str">
        <f t="shared" ref="M726" si="1264">IF(L726="X","X",IF(L726&lt;&gt;0,L726+9,""))</f>
        <v/>
      </c>
      <c r="N726" s="209" t="str">
        <f t="shared" ref="N726" si="1265">IF(L726="","",IF(L726="X","X",IF($E$2&lt;L726,"X
未達首次列計年度
Not reaching the initial calculation year",IF($E$2&gt;M726,"X
已過審核範圍 
Out of the audit scope","V"))))</f>
        <v/>
      </c>
      <c r="O726" s="211"/>
      <c r="P726" s="213" t="str">
        <f t="shared" ref="P726" si="1266">IF(N726="X
未達首次列計年度
Not reaching the initial calculation year",0,IF(N726="X
已過審核範圍 
Out of the audit scope",0,IF(N726="X",0,IF(N726="","",IF(O726&lt;&gt;"",O726,I726)))))</f>
        <v/>
      </c>
      <c r="Q726" s="215"/>
    </row>
    <row r="727" spans="2:17" ht="24.75" customHeight="1">
      <c r="B727" s="219" t="str">
        <f t="shared" ref="B727:B731" si="1267">B726</f>
        <v/>
      </c>
      <c r="C727" s="222"/>
      <c r="D727" s="225"/>
      <c r="E727" s="225"/>
      <c r="F727" s="132"/>
      <c r="G727" s="45" t="str" cm="1">
        <f t="array" ref="G727">IFERROR(INDEX(對照用!$B$1:$D$103,SMALL(IF(對照用!$B$1:$B$103=E726,ROW(對照用!$B$1:$B$103),"X"),MOD(ROW(),6)+1),3),"")</f>
        <v/>
      </c>
      <c r="H727" s="11"/>
      <c r="I727" s="230"/>
      <c r="J727" s="225"/>
      <c r="K727" s="233"/>
      <c r="L727" s="163"/>
      <c r="M727" s="146"/>
      <c r="N727" s="146" t="str">
        <f t="shared" ref="N727" si="1268">IF(L726="","",IF(L726="X","X",IF($E$2&lt;L726,"X
未達首次列計年度
Not reaching the initial calculation year",IF($E$2&gt;M726,"X
已過審核範圍 
Out of the audit scope","V"))))</f>
        <v/>
      </c>
      <c r="O727" s="149"/>
      <c r="P727" s="112"/>
      <c r="Q727" s="216"/>
    </row>
    <row r="728" spans="2:17" ht="24.75" customHeight="1">
      <c r="B728" s="219" t="str">
        <f t="shared" si="1267"/>
        <v/>
      </c>
      <c r="C728" s="222"/>
      <c r="D728" s="225"/>
      <c r="E728" s="225"/>
      <c r="F728" s="132"/>
      <c r="G728" s="45" t="str" cm="1">
        <f t="array" ref="G728">IFERROR(INDEX(對照用!$B$1:$D$103,SMALL(IF(對照用!$B$1:$B$103=E726,ROW(對照用!$B$1:$B$103),"X"),MOD(ROW(),6)+1),3),"")</f>
        <v/>
      </c>
      <c r="H728" s="11"/>
      <c r="I728" s="230"/>
      <c r="J728" s="225"/>
      <c r="K728" s="233"/>
      <c r="L728" s="163"/>
      <c r="M728" s="146"/>
      <c r="N728" s="146" t="str">
        <f t="shared" ref="N728" si="1269">IF(L726="","",IF(L726="X","X",IF($E$2&lt;L726,"X
未達首次列計年度
Not reaching the initial calculation year",IF($E$2&gt;M726,"X
已過審核範圍 
Out of the audit scope","V"))))</f>
        <v/>
      </c>
      <c r="O728" s="149"/>
      <c r="P728" s="112"/>
      <c r="Q728" s="216"/>
    </row>
    <row r="729" spans="2:17" ht="24.75" customHeight="1">
      <c r="B729" s="219" t="str">
        <f t="shared" si="1267"/>
        <v/>
      </c>
      <c r="C729" s="222"/>
      <c r="D729" s="225"/>
      <c r="E729" s="225"/>
      <c r="F729" s="132"/>
      <c r="G729" s="45" t="str" cm="1">
        <f t="array" ref="G729">IFERROR(INDEX(對照用!$B$1:$D$103,SMALL(IF(對照用!$B$1:$B$103=E726,ROW(對照用!$B$1:$B$103),"X"),MOD(ROW(),6)+1),3),"")</f>
        <v/>
      </c>
      <c r="H729" s="11"/>
      <c r="I729" s="230"/>
      <c r="J729" s="225"/>
      <c r="K729" s="233"/>
      <c r="L729" s="163"/>
      <c r="M729" s="146"/>
      <c r="N729" s="146" t="str">
        <f t="shared" ref="N729" si="1270">IF(L726="","",IF(L726="X","X",IF($E$2&lt;L726,"X
未達首次列計年度
Not reaching the initial calculation year",IF($E$2&gt;M726,"X
已過審核範圍 
Out of the audit scope","V"))))</f>
        <v/>
      </c>
      <c r="O729" s="149"/>
      <c r="P729" s="112"/>
      <c r="Q729" s="216"/>
    </row>
    <row r="730" spans="2:17" ht="24.75" customHeight="1">
      <c r="B730" s="219" t="str">
        <f t="shared" si="1267"/>
        <v/>
      </c>
      <c r="C730" s="222"/>
      <c r="D730" s="225"/>
      <c r="E730" s="225"/>
      <c r="F730" s="132"/>
      <c r="G730" s="45" t="str" cm="1">
        <f t="array" ref="G730">IFERROR(INDEX(對照用!$B$1:$D$103,SMALL(IF(對照用!$B$1:$B$103=E726,ROW(對照用!$B$1:$B$103),"X"),MOD(ROW(),6)+1),3),"")</f>
        <v/>
      </c>
      <c r="H730" s="11"/>
      <c r="I730" s="230"/>
      <c r="J730" s="225"/>
      <c r="K730" s="233"/>
      <c r="L730" s="163"/>
      <c r="M730" s="146"/>
      <c r="N730" s="146" t="str">
        <f t="shared" ref="N730" si="1271">IF(L726="","",IF(L726="X","X",IF($E$2&lt;L726,"X
未達首次列計年度
Not reaching the initial calculation year",IF($E$2&gt;M726,"X
已過審核範圍 
Out of the audit scope","V"))))</f>
        <v/>
      </c>
      <c r="O730" s="149"/>
      <c r="P730" s="112"/>
      <c r="Q730" s="216"/>
    </row>
    <row r="731" spans="2:17" ht="24.75" customHeight="1" thickBot="1">
      <c r="B731" s="220" t="str">
        <f t="shared" si="1267"/>
        <v/>
      </c>
      <c r="C731" s="223"/>
      <c r="D731" s="226"/>
      <c r="E731" s="226"/>
      <c r="F731" s="228"/>
      <c r="G731" s="46" t="str" cm="1">
        <f t="array" ref="G731">IFERROR(INDEX(對照用!$B$1:$D$103,SMALL(IF(對照用!$B$1:$B$103=E726,ROW(對照用!$B$1:$B$103),"X"),MOD(ROW(),6)+1),3),"")</f>
        <v/>
      </c>
      <c r="H731" s="12"/>
      <c r="I731" s="231"/>
      <c r="J731" s="226"/>
      <c r="K731" s="234"/>
      <c r="L731" s="236"/>
      <c r="M731" s="210"/>
      <c r="N731" s="210" t="str">
        <f t="shared" ref="N731" si="1272">IF(L726="","",IF(L726="X","X",IF($E$2&lt;L726,"X
未達首次列計年度
Not reaching the initial calculation year",IF($E$2&gt;M726,"X
已過審核範圍 
Out of the audit scope","V"))))</f>
        <v/>
      </c>
      <c r="O731" s="212"/>
      <c r="P731" s="214"/>
      <c r="Q731" s="217"/>
    </row>
    <row r="732" spans="2:17" ht="24.75" customHeight="1">
      <c r="B732" s="218" t="str">
        <f t="shared" ref="B732" si="1273">IF(E732&lt;&gt;"",B726+1,"")</f>
        <v/>
      </c>
      <c r="C732" s="221" t="str">
        <f t="shared" ref="C732" si="1274">IF(D732&lt;&gt;"",IF(D732&lt;$E$2,"舊","當"),"")</f>
        <v/>
      </c>
      <c r="D732" s="224"/>
      <c r="E732" s="224"/>
      <c r="F732" s="227" t="str">
        <f>_xlfn.IFNA(VLOOKUP(E732,對照用!$B:$C,2,0)," ")</f>
        <v xml:space="preserve"> </v>
      </c>
      <c r="G732" s="44" t="str" cm="1">
        <f t="array" ref="G732">IFERROR(INDEX(對照用!$B$1:$D$103,SMALL(IF(對照用!$B$1:$B$103=E732,ROW(對照用!$B$1:$B$103),"X"),MOD(ROW(),6)+1),3),"")</f>
        <v/>
      </c>
      <c r="H732" s="10"/>
      <c r="I732" s="229"/>
      <c r="J732" s="224"/>
      <c r="K732" s="232"/>
      <c r="L732" s="235"/>
      <c r="M732" s="209" t="str">
        <f t="shared" ref="M732" si="1275">IF(L732="X","X",IF(L732&lt;&gt;0,L732+9,""))</f>
        <v/>
      </c>
      <c r="N732" s="209" t="str">
        <f t="shared" ref="N732" si="1276">IF(L732="","",IF(L732="X","X",IF($E$2&lt;L732,"X
未達首次列計年度
Not reaching the initial calculation year",IF($E$2&gt;M732,"X
已過審核範圍 
Out of the audit scope","V"))))</f>
        <v/>
      </c>
      <c r="O732" s="211"/>
      <c r="P732" s="213" t="str">
        <f t="shared" ref="P732" si="1277">IF(N732="X
未達首次列計年度
Not reaching the initial calculation year",0,IF(N732="X
已過審核範圍 
Out of the audit scope",0,IF(N732="X",0,IF(N732="","",IF(O732&lt;&gt;"",O732,I732)))))</f>
        <v/>
      </c>
      <c r="Q732" s="215"/>
    </row>
    <row r="733" spans="2:17" ht="24.75" customHeight="1">
      <c r="B733" s="219" t="str">
        <f t="shared" ref="B733:B737" si="1278">B732</f>
        <v/>
      </c>
      <c r="C733" s="222"/>
      <c r="D733" s="225"/>
      <c r="E733" s="225"/>
      <c r="F733" s="132"/>
      <c r="G733" s="45" t="str" cm="1">
        <f t="array" ref="G733">IFERROR(INDEX(對照用!$B$1:$D$103,SMALL(IF(對照用!$B$1:$B$103=E732,ROW(對照用!$B$1:$B$103),"X"),MOD(ROW(),6)+1),3),"")</f>
        <v/>
      </c>
      <c r="H733" s="11"/>
      <c r="I733" s="230"/>
      <c r="J733" s="225"/>
      <c r="K733" s="233"/>
      <c r="L733" s="163"/>
      <c r="M733" s="146"/>
      <c r="N733" s="146" t="str">
        <f t="shared" ref="N733" si="1279">IF(L732="","",IF(L732="X","X",IF($E$2&lt;L732,"X
未達首次列計年度
Not reaching the initial calculation year",IF($E$2&gt;M732,"X
已過審核範圍 
Out of the audit scope","V"))))</f>
        <v/>
      </c>
      <c r="O733" s="149"/>
      <c r="P733" s="112"/>
      <c r="Q733" s="216"/>
    </row>
    <row r="734" spans="2:17" ht="24.75" customHeight="1">
      <c r="B734" s="219" t="str">
        <f t="shared" si="1278"/>
        <v/>
      </c>
      <c r="C734" s="222"/>
      <c r="D734" s="225"/>
      <c r="E734" s="225"/>
      <c r="F734" s="132"/>
      <c r="G734" s="45" t="str" cm="1">
        <f t="array" ref="G734">IFERROR(INDEX(對照用!$B$1:$D$103,SMALL(IF(對照用!$B$1:$B$103=E732,ROW(對照用!$B$1:$B$103),"X"),MOD(ROW(),6)+1),3),"")</f>
        <v/>
      </c>
      <c r="H734" s="11"/>
      <c r="I734" s="230"/>
      <c r="J734" s="225"/>
      <c r="K734" s="233"/>
      <c r="L734" s="163"/>
      <c r="M734" s="146"/>
      <c r="N734" s="146" t="str">
        <f t="shared" ref="N734" si="1280">IF(L732="","",IF(L732="X","X",IF($E$2&lt;L732,"X
未達首次列計年度
Not reaching the initial calculation year",IF($E$2&gt;M732,"X
已過審核範圍 
Out of the audit scope","V"))))</f>
        <v/>
      </c>
      <c r="O734" s="149"/>
      <c r="P734" s="112"/>
      <c r="Q734" s="216"/>
    </row>
    <row r="735" spans="2:17" ht="24.75" customHeight="1">
      <c r="B735" s="219" t="str">
        <f t="shared" si="1278"/>
        <v/>
      </c>
      <c r="C735" s="222"/>
      <c r="D735" s="225"/>
      <c r="E735" s="225"/>
      <c r="F735" s="132"/>
      <c r="G735" s="45" t="str" cm="1">
        <f t="array" ref="G735">IFERROR(INDEX(對照用!$B$1:$D$103,SMALL(IF(對照用!$B$1:$B$103=E732,ROW(對照用!$B$1:$B$103),"X"),MOD(ROW(),6)+1),3),"")</f>
        <v/>
      </c>
      <c r="H735" s="11"/>
      <c r="I735" s="230"/>
      <c r="J735" s="225"/>
      <c r="K735" s="233"/>
      <c r="L735" s="163"/>
      <c r="M735" s="146"/>
      <c r="N735" s="146" t="str">
        <f t="shared" ref="N735" si="1281">IF(L732="","",IF(L732="X","X",IF($E$2&lt;L732,"X
未達首次列計年度
Not reaching the initial calculation year",IF($E$2&gt;M732,"X
已過審核範圍 
Out of the audit scope","V"))))</f>
        <v/>
      </c>
      <c r="O735" s="149"/>
      <c r="P735" s="112"/>
      <c r="Q735" s="216"/>
    </row>
    <row r="736" spans="2:17" ht="24.75" customHeight="1">
      <c r="B736" s="219" t="str">
        <f t="shared" si="1278"/>
        <v/>
      </c>
      <c r="C736" s="222"/>
      <c r="D736" s="225"/>
      <c r="E736" s="225"/>
      <c r="F736" s="132"/>
      <c r="G736" s="45" t="str" cm="1">
        <f t="array" ref="G736">IFERROR(INDEX(對照用!$B$1:$D$103,SMALL(IF(對照用!$B$1:$B$103=E732,ROW(對照用!$B$1:$B$103),"X"),MOD(ROW(),6)+1),3),"")</f>
        <v/>
      </c>
      <c r="H736" s="11"/>
      <c r="I736" s="230"/>
      <c r="J736" s="225"/>
      <c r="K736" s="233"/>
      <c r="L736" s="163"/>
      <c r="M736" s="146"/>
      <c r="N736" s="146" t="str">
        <f t="shared" ref="N736" si="1282">IF(L732="","",IF(L732="X","X",IF($E$2&lt;L732,"X
未達首次列計年度
Not reaching the initial calculation year",IF($E$2&gt;M732,"X
已過審核範圍 
Out of the audit scope","V"))))</f>
        <v/>
      </c>
      <c r="O736" s="149"/>
      <c r="P736" s="112"/>
      <c r="Q736" s="216"/>
    </row>
    <row r="737" spans="2:17" ht="24.75" customHeight="1" thickBot="1">
      <c r="B737" s="220" t="str">
        <f t="shared" si="1278"/>
        <v/>
      </c>
      <c r="C737" s="223"/>
      <c r="D737" s="226"/>
      <c r="E737" s="226"/>
      <c r="F737" s="228"/>
      <c r="G737" s="46" t="str" cm="1">
        <f t="array" ref="G737">IFERROR(INDEX(對照用!$B$1:$D$103,SMALL(IF(對照用!$B$1:$B$103=E732,ROW(對照用!$B$1:$B$103),"X"),MOD(ROW(),6)+1),3),"")</f>
        <v/>
      </c>
      <c r="H737" s="12"/>
      <c r="I737" s="231"/>
      <c r="J737" s="226"/>
      <c r="K737" s="234"/>
      <c r="L737" s="236"/>
      <c r="M737" s="210"/>
      <c r="N737" s="210" t="str">
        <f t="shared" ref="N737" si="1283">IF(L732="","",IF(L732="X","X",IF($E$2&lt;L732,"X
未達首次列計年度
Not reaching the initial calculation year",IF($E$2&gt;M732,"X
已過審核範圍 
Out of the audit scope","V"))))</f>
        <v/>
      </c>
      <c r="O737" s="212"/>
      <c r="P737" s="214"/>
      <c r="Q737" s="217"/>
    </row>
    <row r="738" spans="2:17" ht="24.75" customHeight="1">
      <c r="B738" s="218" t="str">
        <f t="shared" ref="B738" si="1284">IF(E738&lt;&gt;"",B732+1,"")</f>
        <v/>
      </c>
      <c r="C738" s="221" t="str">
        <f t="shared" ref="C738" si="1285">IF(D738&lt;&gt;"",IF(D738&lt;$E$2,"舊","當"),"")</f>
        <v/>
      </c>
      <c r="D738" s="224"/>
      <c r="E738" s="224"/>
      <c r="F738" s="227" t="str">
        <f>_xlfn.IFNA(VLOOKUP(E738,對照用!$B:$C,2,0)," ")</f>
        <v xml:space="preserve"> </v>
      </c>
      <c r="G738" s="44" t="str" cm="1">
        <f t="array" ref="G738">IFERROR(INDEX(對照用!$B$1:$D$103,SMALL(IF(對照用!$B$1:$B$103=E738,ROW(對照用!$B$1:$B$103),"X"),MOD(ROW(),6)+1),3),"")</f>
        <v/>
      </c>
      <c r="H738" s="10"/>
      <c r="I738" s="229"/>
      <c r="J738" s="224"/>
      <c r="K738" s="232"/>
      <c r="L738" s="235"/>
      <c r="M738" s="209" t="str">
        <f t="shared" ref="M738" si="1286">IF(L738="X","X",IF(L738&lt;&gt;0,L738+9,""))</f>
        <v/>
      </c>
      <c r="N738" s="209" t="str">
        <f t="shared" ref="N738" si="1287">IF(L738="","",IF(L738="X","X",IF($E$2&lt;L738,"X
未達首次列計年度
Not reaching the initial calculation year",IF($E$2&gt;M738,"X
已過審核範圍 
Out of the audit scope","V"))))</f>
        <v/>
      </c>
      <c r="O738" s="211"/>
      <c r="P738" s="213" t="str">
        <f t="shared" ref="P738" si="1288">IF(N738="X
未達首次列計年度
Not reaching the initial calculation year",0,IF(N738="X
已過審核範圍 
Out of the audit scope",0,IF(N738="X",0,IF(N738="","",IF(O738&lt;&gt;"",O738,I738)))))</f>
        <v/>
      </c>
      <c r="Q738" s="215"/>
    </row>
    <row r="739" spans="2:17" ht="24.75" customHeight="1">
      <c r="B739" s="219" t="str">
        <f t="shared" ref="B739:B743" si="1289">B738</f>
        <v/>
      </c>
      <c r="C739" s="222"/>
      <c r="D739" s="225"/>
      <c r="E739" s="225"/>
      <c r="F739" s="132"/>
      <c r="G739" s="45" t="str" cm="1">
        <f t="array" ref="G739">IFERROR(INDEX(對照用!$B$1:$D$103,SMALL(IF(對照用!$B$1:$B$103=E738,ROW(對照用!$B$1:$B$103),"X"),MOD(ROW(),6)+1),3),"")</f>
        <v/>
      </c>
      <c r="H739" s="11"/>
      <c r="I739" s="230"/>
      <c r="J739" s="225"/>
      <c r="K739" s="233"/>
      <c r="L739" s="163"/>
      <c r="M739" s="146"/>
      <c r="N739" s="146" t="str">
        <f t="shared" ref="N739" si="1290">IF(L738="","",IF(L738="X","X",IF($E$2&lt;L738,"X
未達首次列計年度
Not reaching the initial calculation year",IF($E$2&gt;M738,"X
已過審核範圍 
Out of the audit scope","V"))))</f>
        <v/>
      </c>
      <c r="O739" s="149"/>
      <c r="P739" s="112"/>
      <c r="Q739" s="216"/>
    </row>
    <row r="740" spans="2:17" ht="24.75" customHeight="1">
      <c r="B740" s="219" t="str">
        <f t="shared" si="1289"/>
        <v/>
      </c>
      <c r="C740" s="222"/>
      <c r="D740" s="225"/>
      <c r="E740" s="225"/>
      <c r="F740" s="132"/>
      <c r="G740" s="45" t="str" cm="1">
        <f t="array" ref="G740">IFERROR(INDEX(對照用!$B$1:$D$103,SMALL(IF(對照用!$B$1:$B$103=E738,ROW(對照用!$B$1:$B$103),"X"),MOD(ROW(),6)+1),3),"")</f>
        <v/>
      </c>
      <c r="H740" s="11"/>
      <c r="I740" s="230"/>
      <c r="J740" s="225"/>
      <c r="K740" s="233"/>
      <c r="L740" s="163"/>
      <c r="M740" s="146"/>
      <c r="N740" s="146" t="str">
        <f t="shared" ref="N740" si="1291">IF(L738="","",IF(L738="X","X",IF($E$2&lt;L738,"X
未達首次列計年度
Not reaching the initial calculation year",IF($E$2&gt;M738,"X
已過審核範圍 
Out of the audit scope","V"))))</f>
        <v/>
      </c>
      <c r="O740" s="149"/>
      <c r="P740" s="112"/>
      <c r="Q740" s="216"/>
    </row>
    <row r="741" spans="2:17" ht="24.75" customHeight="1">
      <c r="B741" s="219" t="str">
        <f t="shared" si="1289"/>
        <v/>
      </c>
      <c r="C741" s="222"/>
      <c r="D741" s="225"/>
      <c r="E741" s="225"/>
      <c r="F741" s="132"/>
      <c r="G741" s="45" t="str" cm="1">
        <f t="array" ref="G741">IFERROR(INDEX(對照用!$B$1:$D$103,SMALL(IF(對照用!$B$1:$B$103=E738,ROW(對照用!$B$1:$B$103),"X"),MOD(ROW(),6)+1),3),"")</f>
        <v/>
      </c>
      <c r="H741" s="11"/>
      <c r="I741" s="230"/>
      <c r="J741" s="225"/>
      <c r="K741" s="233"/>
      <c r="L741" s="163"/>
      <c r="M741" s="146"/>
      <c r="N741" s="146" t="str">
        <f t="shared" ref="N741" si="1292">IF(L738="","",IF(L738="X","X",IF($E$2&lt;L738,"X
未達首次列計年度
Not reaching the initial calculation year",IF($E$2&gt;M738,"X
已過審核範圍 
Out of the audit scope","V"))))</f>
        <v/>
      </c>
      <c r="O741" s="149"/>
      <c r="P741" s="112"/>
      <c r="Q741" s="216"/>
    </row>
    <row r="742" spans="2:17" ht="24.75" customHeight="1">
      <c r="B742" s="219" t="str">
        <f t="shared" si="1289"/>
        <v/>
      </c>
      <c r="C742" s="222"/>
      <c r="D742" s="225"/>
      <c r="E742" s="225"/>
      <c r="F742" s="132"/>
      <c r="G742" s="45" t="str" cm="1">
        <f t="array" ref="G742">IFERROR(INDEX(對照用!$B$1:$D$103,SMALL(IF(對照用!$B$1:$B$103=E738,ROW(對照用!$B$1:$B$103),"X"),MOD(ROW(),6)+1),3),"")</f>
        <v/>
      </c>
      <c r="H742" s="11"/>
      <c r="I742" s="230"/>
      <c r="J742" s="225"/>
      <c r="K742" s="233"/>
      <c r="L742" s="163"/>
      <c r="M742" s="146"/>
      <c r="N742" s="146" t="str">
        <f t="shared" ref="N742" si="1293">IF(L738="","",IF(L738="X","X",IF($E$2&lt;L738,"X
未達首次列計年度
Not reaching the initial calculation year",IF($E$2&gt;M738,"X
已過審核範圍 
Out of the audit scope","V"))))</f>
        <v/>
      </c>
      <c r="O742" s="149"/>
      <c r="P742" s="112"/>
      <c r="Q742" s="216"/>
    </row>
    <row r="743" spans="2:17" ht="24.75" customHeight="1" thickBot="1">
      <c r="B743" s="220" t="str">
        <f t="shared" si="1289"/>
        <v/>
      </c>
      <c r="C743" s="223"/>
      <c r="D743" s="226"/>
      <c r="E743" s="226"/>
      <c r="F743" s="228"/>
      <c r="G743" s="46" t="str" cm="1">
        <f t="array" ref="G743">IFERROR(INDEX(對照用!$B$1:$D$103,SMALL(IF(對照用!$B$1:$B$103=E738,ROW(對照用!$B$1:$B$103),"X"),MOD(ROW(),6)+1),3),"")</f>
        <v/>
      </c>
      <c r="H743" s="12"/>
      <c r="I743" s="231"/>
      <c r="J743" s="226"/>
      <c r="K743" s="234"/>
      <c r="L743" s="236"/>
      <c r="M743" s="210"/>
      <c r="N743" s="210" t="str">
        <f t="shared" ref="N743" si="1294">IF(L738="","",IF(L738="X","X",IF($E$2&lt;L738,"X
未達首次列計年度
Not reaching the initial calculation year",IF($E$2&gt;M738,"X
已過審核範圍 
Out of the audit scope","V"))))</f>
        <v/>
      </c>
      <c r="O743" s="212"/>
      <c r="P743" s="214"/>
      <c r="Q743" s="217"/>
    </row>
    <row r="744" spans="2:17" ht="24.75" customHeight="1">
      <c r="B744" s="218" t="str">
        <f t="shared" ref="B744" si="1295">IF(E744&lt;&gt;"",B738+1,"")</f>
        <v/>
      </c>
      <c r="C744" s="221" t="str">
        <f t="shared" ref="C744" si="1296">IF(D744&lt;&gt;"",IF(D744&lt;$E$2,"舊","當"),"")</f>
        <v/>
      </c>
      <c r="D744" s="224"/>
      <c r="E744" s="224"/>
      <c r="F744" s="227" t="str">
        <f>_xlfn.IFNA(VLOOKUP(E744,對照用!$B:$C,2,0)," ")</f>
        <v xml:space="preserve"> </v>
      </c>
      <c r="G744" s="44" t="str" cm="1">
        <f t="array" ref="G744">IFERROR(INDEX(對照用!$B$1:$D$103,SMALL(IF(對照用!$B$1:$B$103=E744,ROW(對照用!$B$1:$B$103),"X"),MOD(ROW(),6)+1),3),"")</f>
        <v/>
      </c>
      <c r="H744" s="10"/>
      <c r="I744" s="229"/>
      <c r="J744" s="224"/>
      <c r="K744" s="232"/>
      <c r="L744" s="235"/>
      <c r="M744" s="209" t="str">
        <f t="shared" ref="M744" si="1297">IF(L744="X","X",IF(L744&lt;&gt;0,L744+9,""))</f>
        <v/>
      </c>
      <c r="N744" s="209" t="str">
        <f t="shared" ref="N744" si="1298">IF(L744="","",IF(L744="X","X",IF($E$2&lt;L744,"X
未達首次列計年度
Not reaching the initial calculation year",IF($E$2&gt;M744,"X
已過審核範圍 
Out of the audit scope","V"))))</f>
        <v/>
      </c>
      <c r="O744" s="211"/>
      <c r="P744" s="213" t="str">
        <f t="shared" ref="P744" si="1299">IF(N744="X
未達首次列計年度
Not reaching the initial calculation year",0,IF(N744="X
已過審核範圍 
Out of the audit scope",0,IF(N744="X",0,IF(N744="","",IF(O744&lt;&gt;"",O744,I744)))))</f>
        <v/>
      </c>
      <c r="Q744" s="215"/>
    </row>
    <row r="745" spans="2:17" ht="24.75" customHeight="1">
      <c r="B745" s="219" t="str">
        <f t="shared" ref="B745:B749" si="1300">B744</f>
        <v/>
      </c>
      <c r="C745" s="222"/>
      <c r="D745" s="225"/>
      <c r="E745" s="225"/>
      <c r="F745" s="132"/>
      <c r="G745" s="45" t="str" cm="1">
        <f t="array" ref="G745">IFERROR(INDEX(對照用!$B$1:$D$103,SMALL(IF(對照用!$B$1:$B$103=E744,ROW(對照用!$B$1:$B$103),"X"),MOD(ROW(),6)+1),3),"")</f>
        <v/>
      </c>
      <c r="H745" s="11"/>
      <c r="I745" s="230"/>
      <c r="J745" s="225"/>
      <c r="K745" s="233"/>
      <c r="L745" s="163"/>
      <c r="M745" s="146"/>
      <c r="N745" s="146" t="str">
        <f t="shared" ref="N745" si="1301">IF(L744="","",IF(L744="X","X",IF($E$2&lt;L744,"X
未達首次列計年度
Not reaching the initial calculation year",IF($E$2&gt;M744,"X
已過審核範圍 
Out of the audit scope","V"))))</f>
        <v/>
      </c>
      <c r="O745" s="149"/>
      <c r="P745" s="112"/>
      <c r="Q745" s="216"/>
    </row>
    <row r="746" spans="2:17" ht="24.75" customHeight="1">
      <c r="B746" s="219" t="str">
        <f t="shared" si="1300"/>
        <v/>
      </c>
      <c r="C746" s="222"/>
      <c r="D746" s="225"/>
      <c r="E746" s="225"/>
      <c r="F746" s="132"/>
      <c r="G746" s="45" t="str" cm="1">
        <f t="array" ref="G746">IFERROR(INDEX(對照用!$B$1:$D$103,SMALL(IF(對照用!$B$1:$B$103=E744,ROW(對照用!$B$1:$B$103),"X"),MOD(ROW(),6)+1),3),"")</f>
        <v/>
      </c>
      <c r="H746" s="11"/>
      <c r="I746" s="230"/>
      <c r="J746" s="225"/>
      <c r="K746" s="233"/>
      <c r="L746" s="163"/>
      <c r="M746" s="146"/>
      <c r="N746" s="146" t="str">
        <f t="shared" ref="N746" si="1302">IF(L744="","",IF(L744="X","X",IF($E$2&lt;L744,"X
未達首次列計年度
Not reaching the initial calculation year",IF($E$2&gt;M744,"X
已過審核範圍 
Out of the audit scope","V"))))</f>
        <v/>
      </c>
      <c r="O746" s="149"/>
      <c r="P746" s="112"/>
      <c r="Q746" s="216"/>
    </row>
    <row r="747" spans="2:17" ht="24.75" customHeight="1">
      <c r="B747" s="219" t="str">
        <f t="shared" si="1300"/>
        <v/>
      </c>
      <c r="C747" s="222"/>
      <c r="D747" s="225"/>
      <c r="E747" s="225"/>
      <c r="F747" s="132"/>
      <c r="G747" s="45" t="str" cm="1">
        <f t="array" ref="G747">IFERROR(INDEX(對照用!$B$1:$D$103,SMALL(IF(對照用!$B$1:$B$103=E744,ROW(對照用!$B$1:$B$103),"X"),MOD(ROW(),6)+1),3),"")</f>
        <v/>
      </c>
      <c r="H747" s="11"/>
      <c r="I747" s="230"/>
      <c r="J747" s="225"/>
      <c r="K747" s="233"/>
      <c r="L747" s="163"/>
      <c r="M747" s="146"/>
      <c r="N747" s="146" t="str">
        <f t="shared" ref="N747" si="1303">IF(L744="","",IF(L744="X","X",IF($E$2&lt;L744,"X
未達首次列計年度
Not reaching the initial calculation year",IF($E$2&gt;M744,"X
已過審核範圍 
Out of the audit scope","V"))))</f>
        <v/>
      </c>
      <c r="O747" s="149"/>
      <c r="P747" s="112"/>
      <c r="Q747" s="216"/>
    </row>
    <row r="748" spans="2:17" ht="24.75" customHeight="1">
      <c r="B748" s="219" t="str">
        <f t="shared" si="1300"/>
        <v/>
      </c>
      <c r="C748" s="222"/>
      <c r="D748" s="225"/>
      <c r="E748" s="225"/>
      <c r="F748" s="132"/>
      <c r="G748" s="45" t="str" cm="1">
        <f t="array" ref="G748">IFERROR(INDEX(對照用!$B$1:$D$103,SMALL(IF(對照用!$B$1:$B$103=E744,ROW(對照用!$B$1:$B$103),"X"),MOD(ROW(),6)+1),3),"")</f>
        <v/>
      </c>
      <c r="H748" s="11"/>
      <c r="I748" s="230"/>
      <c r="J748" s="225"/>
      <c r="K748" s="233"/>
      <c r="L748" s="163"/>
      <c r="M748" s="146"/>
      <c r="N748" s="146" t="str">
        <f t="shared" ref="N748" si="1304">IF(L744="","",IF(L744="X","X",IF($E$2&lt;L744,"X
未達首次列計年度
Not reaching the initial calculation year",IF($E$2&gt;M744,"X
已過審核範圍 
Out of the audit scope","V"))))</f>
        <v/>
      </c>
      <c r="O748" s="149"/>
      <c r="P748" s="112"/>
      <c r="Q748" s="216"/>
    </row>
    <row r="749" spans="2:17" ht="24.75" customHeight="1" thickBot="1">
      <c r="B749" s="220" t="str">
        <f t="shared" si="1300"/>
        <v/>
      </c>
      <c r="C749" s="223"/>
      <c r="D749" s="226"/>
      <c r="E749" s="226"/>
      <c r="F749" s="228"/>
      <c r="G749" s="46" t="str" cm="1">
        <f t="array" ref="G749">IFERROR(INDEX(對照用!$B$1:$D$103,SMALL(IF(對照用!$B$1:$B$103=E744,ROW(對照用!$B$1:$B$103),"X"),MOD(ROW(),6)+1),3),"")</f>
        <v/>
      </c>
      <c r="H749" s="12"/>
      <c r="I749" s="231"/>
      <c r="J749" s="226"/>
      <c r="K749" s="234"/>
      <c r="L749" s="236"/>
      <c r="M749" s="210"/>
      <c r="N749" s="210" t="str">
        <f t="shared" ref="N749" si="1305">IF(L744="","",IF(L744="X","X",IF($E$2&lt;L744,"X
未達首次列計年度
Not reaching the initial calculation year",IF($E$2&gt;M744,"X
已過審核範圍 
Out of the audit scope","V"))))</f>
        <v/>
      </c>
      <c r="O749" s="212"/>
      <c r="P749" s="214"/>
      <c r="Q749" s="217"/>
    </row>
    <row r="750" spans="2:17" ht="24.75" customHeight="1">
      <c r="B750" s="218" t="str">
        <f t="shared" ref="B750" si="1306">IF(E750&lt;&gt;"",B744+1,"")</f>
        <v/>
      </c>
      <c r="C750" s="221" t="str">
        <f t="shared" ref="C750" si="1307">IF(D750&lt;&gt;"",IF(D750&lt;$E$2,"舊","當"),"")</f>
        <v/>
      </c>
      <c r="D750" s="224"/>
      <c r="E750" s="224"/>
      <c r="F750" s="227" t="str">
        <f>_xlfn.IFNA(VLOOKUP(E750,對照用!$B:$C,2,0)," ")</f>
        <v xml:space="preserve"> </v>
      </c>
      <c r="G750" s="44" t="str" cm="1">
        <f t="array" ref="G750">IFERROR(INDEX(對照用!$B$1:$D$103,SMALL(IF(對照用!$B$1:$B$103=E750,ROW(對照用!$B$1:$B$103),"X"),MOD(ROW(),6)+1),3),"")</f>
        <v/>
      </c>
      <c r="H750" s="10"/>
      <c r="I750" s="229"/>
      <c r="J750" s="224"/>
      <c r="K750" s="232"/>
      <c r="L750" s="235"/>
      <c r="M750" s="209" t="str">
        <f t="shared" ref="M750" si="1308">IF(L750="X","X",IF(L750&lt;&gt;0,L750+9,""))</f>
        <v/>
      </c>
      <c r="N750" s="209" t="str">
        <f t="shared" ref="N750" si="1309">IF(L750="","",IF(L750="X","X",IF($E$2&lt;L750,"X
未達首次列計年度
Not reaching the initial calculation year",IF($E$2&gt;M750,"X
已過審核範圍 
Out of the audit scope","V"))))</f>
        <v/>
      </c>
      <c r="O750" s="211"/>
      <c r="P750" s="213" t="str">
        <f t="shared" ref="P750" si="1310">IF(N750="X
未達首次列計年度
Not reaching the initial calculation year",0,IF(N750="X
已過審核範圍 
Out of the audit scope",0,IF(N750="X",0,IF(N750="","",IF(O750&lt;&gt;"",O750,I750)))))</f>
        <v/>
      </c>
      <c r="Q750" s="215"/>
    </row>
    <row r="751" spans="2:17" ht="24.75" customHeight="1">
      <c r="B751" s="219" t="str">
        <f t="shared" ref="B751:B755" si="1311">B750</f>
        <v/>
      </c>
      <c r="C751" s="222"/>
      <c r="D751" s="225"/>
      <c r="E751" s="225"/>
      <c r="F751" s="132"/>
      <c r="G751" s="45" t="str" cm="1">
        <f t="array" ref="G751">IFERROR(INDEX(對照用!$B$1:$D$103,SMALL(IF(對照用!$B$1:$B$103=E750,ROW(對照用!$B$1:$B$103),"X"),MOD(ROW(),6)+1),3),"")</f>
        <v/>
      </c>
      <c r="H751" s="11"/>
      <c r="I751" s="230"/>
      <c r="J751" s="225"/>
      <c r="K751" s="233"/>
      <c r="L751" s="163"/>
      <c r="M751" s="146"/>
      <c r="N751" s="146" t="str">
        <f t="shared" ref="N751" si="1312">IF(L750="","",IF(L750="X","X",IF($E$2&lt;L750,"X
未達首次列計年度
Not reaching the initial calculation year",IF($E$2&gt;M750,"X
已過審核範圍 
Out of the audit scope","V"))))</f>
        <v/>
      </c>
      <c r="O751" s="149"/>
      <c r="P751" s="112"/>
      <c r="Q751" s="216"/>
    </row>
    <row r="752" spans="2:17" ht="24.75" customHeight="1">
      <c r="B752" s="219" t="str">
        <f t="shared" si="1311"/>
        <v/>
      </c>
      <c r="C752" s="222"/>
      <c r="D752" s="225"/>
      <c r="E752" s="225"/>
      <c r="F752" s="132"/>
      <c r="G752" s="45" t="str" cm="1">
        <f t="array" ref="G752">IFERROR(INDEX(對照用!$B$1:$D$103,SMALL(IF(對照用!$B$1:$B$103=E750,ROW(對照用!$B$1:$B$103),"X"),MOD(ROW(),6)+1),3),"")</f>
        <v/>
      </c>
      <c r="H752" s="11"/>
      <c r="I752" s="230"/>
      <c r="J752" s="225"/>
      <c r="K752" s="233"/>
      <c r="L752" s="163"/>
      <c r="M752" s="146"/>
      <c r="N752" s="146" t="str">
        <f t="shared" ref="N752" si="1313">IF(L750="","",IF(L750="X","X",IF($E$2&lt;L750,"X
未達首次列計年度
Not reaching the initial calculation year",IF($E$2&gt;M750,"X
已過審核範圍 
Out of the audit scope","V"))))</f>
        <v/>
      </c>
      <c r="O752" s="149"/>
      <c r="P752" s="112"/>
      <c r="Q752" s="216"/>
    </row>
    <row r="753" spans="2:17" ht="24.75" customHeight="1">
      <c r="B753" s="219" t="str">
        <f t="shared" si="1311"/>
        <v/>
      </c>
      <c r="C753" s="222"/>
      <c r="D753" s="225"/>
      <c r="E753" s="225"/>
      <c r="F753" s="132"/>
      <c r="G753" s="45" t="str" cm="1">
        <f t="array" ref="G753">IFERROR(INDEX(對照用!$B$1:$D$103,SMALL(IF(對照用!$B$1:$B$103=E750,ROW(對照用!$B$1:$B$103),"X"),MOD(ROW(),6)+1),3),"")</f>
        <v/>
      </c>
      <c r="H753" s="11"/>
      <c r="I753" s="230"/>
      <c r="J753" s="225"/>
      <c r="K753" s="233"/>
      <c r="L753" s="163"/>
      <c r="M753" s="146"/>
      <c r="N753" s="146" t="str">
        <f t="shared" ref="N753" si="1314">IF(L750="","",IF(L750="X","X",IF($E$2&lt;L750,"X
未達首次列計年度
Not reaching the initial calculation year",IF($E$2&gt;M750,"X
已過審核範圍 
Out of the audit scope","V"))))</f>
        <v/>
      </c>
      <c r="O753" s="149"/>
      <c r="P753" s="112"/>
      <c r="Q753" s="216"/>
    </row>
    <row r="754" spans="2:17" ht="24.75" customHeight="1">
      <c r="B754" s="219" t="str">
        <f t="shared" si="1311"/>
        <v/>
      </c>
      <c r="C754" s="222"/>
      <c r="D754" s="225"/>
      <c r="E754" s="225"/>
      <c r="F754" s="132"/>
      <c r="G754" s="45" t="str" cm="1">
        <f t="array" ref="G754">IFERROR(INDEX(對照用!$B$1:$D$103,SMALL(IF(對照用!$B$1:$B$103=E750,ROW(對照用!$B$1:$B$103),"X"),MOD(ROW(),6)+1),3),"")</f>
        <v/>
      </c>
      <c r="H754" s="11"/>
      <c r="I754" s="230"/>
      <c r="J754" s="225"/>
      <c r="K754" s="233"/>
      <c r="L754" s="163"/>
      <c r="M754" s="146"/>
      <c r="N754" s="146" t="str">
        <f t="shared" ref="N754" si="1315">IF(L750="","",IF(L750="X","X",IF($E$2&lt;L750,"X
未達首次列計年度
Not reaching the initial calculation year",IF($E$2&gt;M750,"X
已過審核範圍 
Out of the audit scope","V"))))</f>
        <v/>
      </c>
      <c r="O754" s="149"/>
      <c r="P754" s="112"/>
      <c r="Q754" s="216"/>
    </row>
    <row r="755" spans="2:17" ht="24.75" customHeight="1" thickBot="1">
      <c r="B755" s="220" t="str">
        <f t="shared" si="1311"/>
        <v/>
      </c>
      <c r="C755" s="223"/>
      <c r="D755" s="226"/>
      <c r="E755" s="226"/>
      <c r="F755" s="228"/>
      <c r="G755" s="46" t="str" cm="1">
        <f t="array" ref="G755">IFERROR(INDEX(對照用!$B$1:$D$103,SMALL(IF(對照用!$B$1:$B$103=E750,ROW(對照用!$B$1:$B$103),"X"),MOD(ROW(),6)+1),3),"")</f>
        <v/>
      </c>
      <c r="H755" s="12"/>
      <c r="I755" s="231"/>
      <c r="J755" s="226"/>
      <c r="K755" s="234"/>
      <c r="L755" s="236"/>
      <c r="M755" s="210"/>
      <c r="N755" s="210" t="str">
        <f t="shared" ref="N755" si="1316">IF(L750="","",IF(L750="X","X",IF($E$2&lt;L750,"X
未達首次列計年度
Not reaching the initial calculation year",IF($E$2&gt;M750,"X
已過審核範圍 
Out of the audit scope","V"))))</f>
        <v/>
      </c>
      <c r="O755" s="212"/>
      <c r="P755" s="214"/>
      <c r="Q755" s="217"/>
    </row>
    <row r="756" spans="2:17" ht="24.75" customHeight="1">
      <c r="B756" s="218" t="str">
        <f t="shared" ref="B756" si="1317">IF(E756&lt;&gt;"",B750+1,"")</f>
        <v/>
      </c>
      <c r="C756" s="221" t="str">
        <f t="shared" ref="C756" si="1318">IF(D756&lt;&gt;"",IF(D756&lt;$E$2,"舊","當"),"")</f>
        <v/>
      </c>
      <c r="D756" s="224"/>
      <c r="E756" s="224"/>
      <c r="F756" s="227" t="str">
        <f>_xlfn.IFNA(VLOOKUP(E756,對照用!$B:$C,2,0)," ")</f>
        <v xml:space="preserve"> </v>
      </c>
      <c r="G756" s="44" t="str" cm="1">
        <f t="array" ref="G756">IFERROR(INDEX(對照用!$B$1:$D$103,SMALL(IF(對照用!$B$1:$B$103=E756,ROW(對照用!$B$1:$B$103),"X"),MOD(ROW(),6)+1),3),"")</f>
        <v/>
      </c>
      <c r="H756" s="10"/>
      <c r="I756" s="229"/>
      <c r="J756" s="224"/>
      <c r="K756" s="232"/>
      <c r="L756" s="235"/>
      <c r="M756" s="209" t="str">
        <f t="shared" ref="M756" si="1319">IF(L756="X","X",IF(L756&lt;&gt;0,L756+9,""))</f>
        <v/>
      </c>
      <c r="N756" s="209" t="str">
        <f t="shared" ref="N756" si="1320">IF(L756="","",IF(L756="X","X",IF($E$2&lt;L756,"X
未達首次列計年度
Not reaching the initial calculation year",IF($E$2&gt;M756,"X
已過審核範圍 
Out of the audit scope","V"))))</f>
        <v/>
      </c>
      <c r="O756" s="211"/>
      <c r="P756" s="213" t="str">
        <f t="shared" ref="P756" si="1321">IF(N756="X
未達首次列計年度
Not reaching the initial calculation year",0,IF(N756="X
已過審核範圍 
Out of the audit scope",0,IF(N756="X",0,IF(N756="","",IF(O756&lt;&gt;"",O756,I756)))))</f>
        <v/>
      </c>
      <c r="Q756" s="215"/>
    </row>
    <row r="757" spans="2:17" ht="24.75" customHeight="1">
      <c r="B757" s="219" t="str">
        <f t="shared" ref="B757:B761" si="1322">B756</f>
        <v/>
      </c>
      <c r="C757" s="222"/>
      <c r="D757" s="225"/>
      <c r="E757" s="225"/>
      <c r="F757" s="132"/>
      <c r="G757" s="45" t="str" cm="1">
        <f t="array" ref="G757">IFERROR(INDEX(對照用!$B$1:$D$103,SMALL(IF(對照用!$B$1:$B$103=E756,ROW(對照用!$B$1:$B$103),"X"),MOD(ROW(),6)+1),3),"")</f>
        <v/>
      </c>
      <c r="H757" s="11"/>
      <c r="I757" s="230"/>
      <c r="J757" s="225"/>
      <c r="K757" s="233"/>
      <c r="L757" s="163"/>
      <c r="M757" s="146"/>
      <c r="N757" s="146" t="str">
        <f t="shared" ref="N757" si="1323">IF(L756="","",IF(L756="X","X",IF($E$2&lt;L756,"X
未達首次列計年度
Not reaching the initial calculation year",IF($E$2&gt;M756,"X
已過審核範圍 
Out of the audit scope","V"))))</f>
        <v/>
      </c>
      <c r="O757" s="149"/>
      <c r="P757" s="112"/>
      <c r="Q757" s="216"/>
    </row>
    <row r="758" spans="2:17" ht="24.75" customHeight="1">
      <c r="B758" s="219" t="str">
        <f t="shared" si="1322"/>
        <v/>
      </c>
      <c r="C758" s="222"/>
      <c r="D758" s="225"/>
      <c r="E758" s="225"/>
      <c r="F758" s="132"/>
      <c r="G758" s="45" t="str" cm="1">
        <f t="array" ref="G758">IFERROR(INDEX(對照用!$B$1:$D$103,SMALL(IF(對照用!$B$1:$B$103=E756,ROW(對照用!$B$1:$B$103),"X"),MOD(ROW(),6)+1),3),"")</f>
        <v/>
      </c>
      <c r="H758" s="11"/>
      <c r="I758" s="230"/>
      <c r="J758" s="225"/>
      <c r="K758" s="233"/>
      <c r="L758" s="163"/>
      <c r="M758" s="146"/>
      <c r="N758" s="146" t="str">
        <f t="shared" ref="N758" si="1324">IF(L756="","",IF(L756="X","X",IF($E$2&lt;L756,"X
未達首次列計年度
Not reaching the initial calculation year",IF($E$2&gt;M756,"X
已過審核範圍 
Out of the audit scope","V"))))</f>
        <v/>
      </c>
      <c r="O758" s="149"/>
      <c r="P758" s="112"/>
      <c r="Q758" s="216"/>
    </row>
    <row r="759" spans="2:17" ht="24.75" customHeight="1">
      <c r="B759" s="219" t="str">
        <f t="shared" si="1322"/>
        <v/>
      </c>
      <c r="C759" s="222"/>
      <c r="D759" s="225"/>
      <c r="E759" s="225"/>
      <c r="F759" s="132"/>
      <c r="G759" s="45" t="str" cm="1">
        <f t="array" ref="G759">IFERROR(INDEX(對照用!$B$1:$D$103,SMALL(IF(對照用!$B$1:$B$103=E756,ROW(對照用!$B$1:$B$103),"X"),MOD(ROW(),6)+1),3),"")</f>
        <v/>
      </c>
      <c r="H759" s="11"/>
      <c r="I759" s="230"/>
      <c r="J759" s="225"/>
      <c r="K759" s="233"/>
      <c r="L759" s="163"/>
      <c r="M759" s="146"/>
      <c r="N759" s="146" t="str">
        <f t="shared" ref="N759" si="1325">IF(L756="","",IF(L756="X","X",IF($E$2&lt;L756,"X
未達首次列計年度
Not reaching the initial calculation year",IF($E$2&gt;M756,"X
已過審核範圍 
Out of the audit scope","V"))))</f>
        <v/>
      </c>
      <c r="O759" s="149"/>
      <c r="P759" s="112"/>
      <c r="Q759" s="216"/>
    </row>
    <row r="760" spans="2:17" ht="24.75" customHeight="1">
      <c r="B760" s="219" t="str">
        <f t="shared" si="1322"/>
        <v/>
      </c>
      <c r="C760" s="222"/>
      <c r="D760" s="225"/>
      <c r="E760" s="225"/>
      <c r="F760" s="132"/>
      <c r="G760" s="45" t="str" cm="1">
        <f t="array" ref="G760">IFERROR(INDEX(對照用!$B$1:$D$103,SMALL(IF(對照用!$B$1:$B$103=E756,ROW(對照用!$B$1:$B$103),"X"),MOD(ROW(),6)+1),3),"")</f>
        <v/>
      </c>
      <c r="H760" s="11"/>
      <c r="I760" s="230"/>
      <c r="J760" s="225"/>
      <c r="K760" s="233"/>
      <c r="L760" s="163"/>
      <c r="M760" s="146"/>
      <c r="N760" s="146" t="str">
        <f t="shared" ref="N760" si="1326">IF(L756="","",IF(L756="X","X",IF($E$2&lt;L756,"X
未達首次列計年度
Not reaching the initial calculation year",IF($E$2&gt;M756,"X
已過審核範圍 
Out of the audit scope","V"))))</f>
        <v/>
      </c>
      <c r="O760" s="149"/>
      <c r="P760" s="112"/>
      <c r="Q760" s="216"/>
    </row>
    <row r="761" spans="2:17" ht="24.75" customHeight="1" thickBot="1">
      <c r="B761" s="220" t="str">
        <f t="shared" si="1322"/>
        <v/>
      </c>
      <c r="C761" s="223"/>
      <c r="D761" s="226"/>
      <c r="E761" s="226"/>
      <c r="F761" s="228"/>
      <c r="G761" s="46" t="str" cm="1">
        <f t="array" ref="G761">IFERROR(INDEX(對照用!$B$1:$D$103,SMALL(IF(對照用!$B$1:$B$103=E756,ROW(對照用!$B$1:$B$103),"X"),MOD(ROW(),6)+1),3),"")</f>
        <v/>
      </c>
      <c r="H761" s="12"/>
      <c r="I761" s="231"/>
      <c r="J761" s="226"/>
      <c r="K761" s="234"/>
      <c r="L761" s="236"/>
      <c r="M761" s="210"/>
      <c r="N761" s="210" t="str">
        <f t="shared" ref="N761" si="1327">IF(L756="","",IF(L756="X","X",IF($E$2&lt;L756,"X
未達首次列計年度
Not reaching the initial calculation year",IF($E$2&gt;M756,"X
已過審核範圍 
Out of the audit scope","V"))))</f>
        <v/>
      </c>
      <c r="O761" s="212"/>
      <c r="P761" s="214"/>
      <c r="Q761" s="217"/>
    </row>
    <row r="762" spans="2:17" ht="24.75" customHeight="1">
      <c r="B762" s="218" t="str">
        <f t="shared" ref="B762" si="1328">IF(E762&lt;&gt;"",B756+1,"")</f>
        <v/>
      </c>
      <c r="C762" s="221" t="str">
        <f t="shared" ref="C762" si="1329">IF(D762&lt;&gt;"",IF(D762&lt;$E$2,"舊","當"),"")</f>
        <v/>
      </c>
      <c r="D762" s="224"/>
      <c r="E762" s="224"/>
      <c r="F762" s="227" t="str">
        <f>_xlfn.IFNA(VLOOKUP(E762,對照用!$B:$C,2,0)," ")</f>
        <v xml:space="preserve"> </v>
      </c>
      <c r="G762" s="44" t="str" cm="1">
        <f t="array" ref="G762">IFERROR(INDEX(對照用!$B$1:$D$103,SMALL(IF(對照用!$B$1:$B$103=E762,ROW(對照用!$B$1:$B$103),"X"),MOD(ROW(),6)+1),3),"")</f>
        <v/>
      </c>
      <c r="H762" s="10"/>
      <c r="I762" s="229"/>
      <c r="J762" s="224"/>
      <c r="K762" s="232"/>
      <c r="L762" s="235"/>
      <c r="M762" s="209" t="str">
        <f t="shared" ref="M762" si="1330">IF(L762="X","X",IF(L762&lt;&gt;0,L762+9,""))</f>
        <v/>
      </c>
      <c r="N762" s="209" t="str">
        <f t="shared" ref="N762" si="1331">IF(L762="","",IF(L762="X","X",IF($E$2&lt;L762,"X
未達首次列計年度
Not reaching the initial calculation year",IF($E$2&gt;M762,"X
已過審核範圍 
Out of the audit scope","V"))))</f>
        <v/>
      </c>
      <c r="O762" s="211"/>
      <c r="P762" s="213" t="str">
        <f t="shared" ref="P762" si="1332">IF(N762="X
未達首次列計年度
Not reaching the initial calculation year",0,IF(N762="X
已過審核範圍 
Out of the audit scope",0,IF(N762="X",0,IF(N762="","",IF(O762&lt;&gt;"",O762,I762)))))</f>
        <v/>
      </c>
      <c r="Q762" s="215"/>
    </row>
    <row r="763" spans="2:17" ht="24.75" customHeight="1">
      <c r="B763" s="219" t="str">
        <f t="shared" ref="B763:B767" si="1333">B762</f>
        <v/>
      </c>
      <c r="C763" s="222"/>
      <c r="D763" s="225"/>
      <c r="E763" s="225"/>
      <c r="F763" s="132"/>
      <c r="G763" s="45" t="str" cm="1">
        <f t="array" ref="G763">IFERROR(INDEX(對照用!$B$1:$D$103,SMALL(IF(對照用!$B$1:$B$103=E762,ROW(對照用!$B$1:$B$103),"X"),MOD(ROW(),6)+1),3),"")</f>
        <v/>
      </c>
      <c r="H763" s="11"/>
      <c r="I763" s="230"/>
      <c r="J763" s="225"/>
      <c r="K763" s="233"/>
      <c r="L763" s="163"/>
      <c r="M763" s="146"/>
      <c r="N763" s="146" t="str">
        <f t="shared" ref="N763" si="1334">IF(L762="","",IF(L762="X","X",IF($E$2&lt;L762,"X
未達首次列計年度
Not reaching the initial calculation year",IF($E$2&gt;M762,"X
已過審核範圍 
Out of the audit scope","V"))))</f>
        <v/>
      </c>
      <c r="O763" s="149"/>
      <c r="P763" s="112"/>
      <c r="Q763" s="216"/>
    </row>
    <row r="764" spans="2:17" ht="24.75" customHeight="1">
      <c r="B764" s="219" t="str">
        <f t="shared" si="1333"/>
        <v/>
      </c>
      <c r="C764" s="222"/>
      <c r="D764" s="225"/>
      <c r="E764" s="225"/>
      <c r="F764" s="132"/>
      <c r="G764" s="45" t="str" cm="1">
        <f t="array" ref="G764">IFERROR(INDEX(對照用!$B$1:$D$103,SMALL(IF(對照用!$B$1:$B$103=E762,ROW(對照用!$B$1:$B$103),"X"),MOD(ROW(),6)+1),3),"")</f>
        <v/>
      </c>
      <c r="H764" s="11"/>
      <c r="I764" s="230"/>
      <c r="J764" s="225"/>
      <c r="K764" s="233"/>
      <c r="L764" s="163"/>
      <c r="M764" s="146"/>
      <c r="N764" s="146" t="str">
        <f t="shared" ref="N764" si="1335">IF(L762="","",IF(L762="X","X",IF($E$2&lt;L762,"X
未達首次列計年度
Not reaching the initial calculation year",IF($E$2&gt;M762,"X
已過審核範圍 
Out of the audit scope","V"))))</f>
        <v/>
      </c>
      <c r="O764" s="149"/>
      <c r="P764" s="112"/>
      <c r="Q764" s="216"/>
    </row>
    <row r="765" spans="2:17" ht="24.75" customHeight="1">
      <c r="B765" s="219" t="str">
        <f t="shared" si="1333"/>
        <v/>
      </c>
      <c r="C765" s="222"/>
      <c r="D765" s="225"/>
      <c r="E765" s="225"/>
      <c r="F765" s="132"/>
      <c r="G765" s="45" t="str" cm="1">
        <f t="array" ref="G765">IFERROR(INDEX(對照用!$B$1:$D$103,SMALL(IF(對照用!$B$1:$B$103=E762,ROW(對照用!$B$1:$B$103),"X"),MOD(ROW(),6)+1),3),"")</f>
        <v/>
      </c>
      <c r="H765" s="11"/>
      <c r="I765" s="230"/>
      <c r="J765" s="225"/>
      <c r="K765" s="233"/>
      <c r="L765" s="163"/>
      <c r="M765" s="146"/>
      <c r="N765" s="146" t="str">
        <f t="shared" ref="N765" si="1336">IF(L762="","",IF(L762="X","X",IF($E$2&lt;L762,"X
未達首次列計年度
Not reaching the initial calculation year",IF($E$2&gt;M762,"X
已過審核範圍 
Out of the audit scope","V"))))</f>
        <v/>
      </c>
      <c r="O765" s="149"/>
      <c r="P765" s="112"/>
      <c r="Q765" s="216"/>
    </row>
    <row r="766" spans="2:17" ht="24.75" customHeight="1">
      <c r="B766" s="219" t="str">
        <f t="shared" si="1333"/>
        <v/>
      </c>
      <c r="C766" s="222"/>
      <c r="D766" s="225"/>
      <c r="E766" s="225"/>
      <c r="F766" s="132"/>
      <c r="G766" s="45" t="str" cm="1">
        <f t="array" ref="G766">IFERROR(INDEX(對照用!$B$1:$D$103,SMALL(IF(對照用!$B$1:$B$103=E762,ROW(對照用!$B$1:$B$103),"X"),MOD(ROW(),6)+1),3),"")</f>
        <v/>
      </c>
      <c r="H766" s="11"/>
      <c r="I766" s="230"/>
      <c r="J766" s="225"/>
      <c r="K766" s="233"/>
      <c r="L766" s="163"/>
      <c r="M766" s="146"/>
      <c r="N766" s="146" t="str">
        <f t="shared" ref="N766" si="1337">IF(L762="","",IF(L762="X","X",IF($E$2&lt;L762,"X
未達首次列計年度
Not reaching the initial calculation year",IF($E$2&gt;M762,"X
已過審核範圍 
Out of the audit scope","V"))))</f>
        <v/>
      </c>
      <c r="O766" s="149"/>
      <c r="P766" s="112"/>
      <c r="Q766" s="216"/>
    </row>
    <row r="767" spans="2:17" ht="24.75" customHeight="1" thickBot="1">
      <c r="B767" s="220" t="str">
        <f t="shared" si="1333"/>
        <v/>
      </c>
      <c r="C767" s="223"/>
      <c r="D767" s="226"/>
      <c r="E767" s="226"/>
      <c r="F767" s="228"/>
      <c r="G767" s="46" t="str" cm="1">
        <f t="array" ref="G767">IFERROR(INDEX(對照用!$B$1:$D$103,SMALL(IF(對照用!$B$1:$B$103=E762,ROW(對照用!$B$1:$B$103),"X"),MOD(ROW(),6)+1),3),"")</f>
        <v/>
      </c>
      <c r="H767" s="12"/>
      <c r="I767" s="231"/>
      <c r="J767" s="226"/>
      <c r="K767" s="234"/>
      <c r="L767" s="236"/>
      <c r="M767" s="210"/>
      <c r="N767" s="210" t="str">
        <f t="shared" ref="N767" si="1338">IF(L762="","",IF(L762="X","X",IF($E$2&lt;L762,"X
未達首次列計年度
Not reaching the initial calculation year",IF($E$2&gt;M762,"X
已過審核範圍 
Out of the audit scope","V"))))</f>
        <v/>
      </c>
      <c r="O767" s="212"/>
      <c r="P767" s="214"/>
      <c r="Q767" s="217"/>
    </row>
    <row r="768" spans="2:17" ht="24.75" customHeight="1">
      <c r="B768" s="218" t="str">
        <f t="shared" ref="B768" si="1339">IF(E768&lt;&gt;"",B762+1,"")</f>
        <v/>
      </c>
      <c r="C768" s="221" t="str">
        <f t="shared" ref="C768" si="1340">IF(D768&lt;&gt;"",IF(D768&lt;$E$2,"舊","當"),"")</f>
        <v/>
      </c>
      <c r="D768" s="224"/>
      <c r="E768" s="224"/>
      <c r="F768" s="227" t="str">
        <f>_xlfn.IFNA(VLOOKUP(E768,對照用!$B:$C,2,0)," ")</f>
        <v xml:space="preserve"> </v>
      </c>
      <c r="G768" s="44" t="str" cm="1">
        <f t="array" ref="G768">IFERROR(INDEX(對照用!$B$1:$D$103,SMALL(IF(對照用!$B$1:$B$103=E768,ROW(對照用!$B$1:$B$103),"X"),MOD(ROW(),6)+1),3),"")</f>
        <v/>
      </c>
      <c r="H768" s="10"/>
      <c r="I768" s="229"/>
      <c r="J768" s="224"/>
      <c r="K768" s="232"/>
      <c r="L768" s="235"/>
      <c r="M768" s="209" t="str">
        <f t="shared" ref="M768" si="1341">IF(L768="X","X",IF(L768&lt;&gt;0,L768+9,""))</f>
        <v/>
      </c>
      <c r="N768" s="209" t="str">
        <f t="shared" ref="N768" si="1342">IF(L768="","",IF(L768="X","X",IF($E$2&lt;L768,"X
未達首次列計年度
Not reaching the initial calculation year",IF($E$2&gt;M768,"X
已過審核範圍 
Out of the audit scope","V"))))</f>
        <v/>
      </c>
      <c r="O768" s="211"/>
      <c r="P768" s="213" t="str">
        <f t="shared" ref="P768" si="1343">IF(N768="X
未達首次列計年度
Not reaching the initial calculation year",0,IF(N768="X
已過審核範圍 
Out of the audit scope",0,IF(N768="X",0,IF(N768="","",IF(O768&lt;&gt;"",O768,I768)))))</f>
        <v/>
      </c>
      <c r="Q768" s="215"/>
    </row>
    <row r="769" spans="2:17" ht="24.75" customHeight="1">
      <c r="B769" s="219" t="str">
        <f t="shared" ref="B769:B773" si="1344">B768</f>
        <v/>
      </c>
      <c r="C769" s="222"/>
      <c r="D769" s="225"/>
      <c r="E769" s="225"/>
      <c r="F769" s="132"/>
      <c r="G769" s="45" t="str" cm="1">
        <f t="array" ref="G769">IFERROR(INDEX(對照用!$B$1:$D$103,SMALL(IF(對照用!$B$1:$B$103=E768,ROW(對照用!$B$1:$B$103),"X"),MOD(ROW(),6)+1),3),"")</f>
        <v/>
      </c>
      <c r="H769" s="11"/>
      <c r="I769" s="230"/>
      <c r="J769" s="225"/>
      <c r="K769" s="233"/>
      <c r="L769" s="163"/>
      <c r="M769" s="146"/>
      <c r="N769" s="146" t="str">
        <f t="shared" ref="N769" si="1345">IF(L768="","",IF(L768="X","X",IF($E$2&lt;L768,"X
未達首次列計年度
Not reaching the initial calculation year",IF($E$2&gt;M768,"X
已過審核範圍 
Out of the audit scope","V"))))</f>
        <v/>
      </c>
      <c r="O769" s="149"/>
      <c r="P769" s="112"/>
      <c r="Q769" s="216"/>
    </row>
    <row r="770" spans="2:17" ht="24.75" customHeight="1">
      <c r="B770" s="219" t="str">
        <f t="shared" si="1344"/>
        <v/>
      </c>
      <c r="C770" s="222"/>
      <c r="D770" s="225"/>
      <c r="E770" s="225"/>
      <c r="F770" s="132"/>
      <c r="G770" s="45" t="str" cm="1">
        <f t="array" ref="G770">IFERROR(INDEX(對照用!$B$1:$D$103,SMALL(IF(對照用!$B$1:$B$103=E768,ROW(對照用!$B$1:$B$103),"X"),MOD(ROW(),6)+1),3),"")</f>
        <v/>
      </c>
      <c r="H770" s="11"/>
      <c r="I770" s="230"/>
      <c r="J770" s="225"/>
      <c r="K770" s="233"/>
      <c r="L770" s="163"/>
      <c r="M770" s="146"/>
      <c r="N770" s="146" t="str">
        <f t="shared" ref="N770" si="1346">IF(L768="","",IF(L768="X","X",IF($E$2&lt;L768,"X
未達首次列計年度
Not reaching the initial calculation year",IF($E$2&gt;M768,"X
已過審核範圍 
Out of the audit scope","V"))))</f>
        <v/>
      </c>
      <c r="O770" s="149"/>
      <c r="P770" s="112"/>
      <c r="Q770" s="216"/>
    </row>
    <row r="771" spans="2:17" ht="24.75" customHeight="1">
      <c r="B771" s="219" t="str">
        <f t="shared" si="1344"/>
        <v/>
      </c>
      <c r="C771" s="222"/>
      <c r="D771" s="225"/>
      <c r="E771" s="225"/>
      <c r="F771" s="132"/>
      <c r="G771" s="45" t="str" cm="1">
        <f t="array" ref="G771">IFERROR(INDEX(對照用!$B$1:$D$103,SMALL(IF(對照用!$B$1:$B$103=E768,ROW(對照用!$B$1:$B$103),"X"),MOD(ROW(),6)+1),3),"")</f>
        <v/>
      </c>
      <c r="H771" s="11"/>
      <c r="I771" s="230"/>
      <c r="J771" s="225"/>
      <c r="K771" s="233"/>
      <c r="L771" s="163"/>
      <c r="M771" s="146"/>
      <c r="N771" s="146" t="str">
        <f t="shared" ref="N771" si="1347">IF(L768="","",IF(L768="X","X",IF($E$2&lt;L768,"X
未達首次列計年度
Not reaching the initial calculation year",IF($E$2&gt;M768,"X
已過審核範圍 
Out of the audit scope","V"))))</f>
        <v/>
      </c>
      <c r="O771" s="149"/>
      <c r="P771" s="112"/>
      <c r="Q771" s="216"/>
    </row>
    <row r="772" spans="2:17" ht="24.75" customHeight="1">
      <c r="B772" s="219" t="str">
        <f t="shared" si="1344"/>
        <v/>
      </c>
      <c r="C772" s="222"/>
      <c r="D772" s="225"/>
      <c r="E772" s="225"/>
      <c r="F772" s="132"/>
      <c r="G772" s="45" t="str" cm="1">
        <f t="array" ref="G772">IFERROR(INDEX(對照用!$B$1:$D$103,SMALL(IF(對照用!$B$1:$B$103=E768,ROW(對照用!$B$1:$B$103),"X"),MOD(ROW(),6)+1),3),"")</f>
        <v/>
      </c>
      <c r="H772" s="11"/>
      <c r="I772" s="230"/>
      <c r="J772" s="225"/>
      <c r="K772" s="233"/>
      <c r="L772" s="163"/>
      <c r="M772" s="146"/>
      <c r="N772" s="146" t="str">
        <f t="shared" ref="N772" si="1348">IF(L768="","",IF(L768="X","X",IF($E$2&lt;L768,"X
未達首次列計年度
Not reaching the initial calculation year",IF($E$2&gt;M768,"X
已過審核範圍 
Out of the audit scope","V"))))</f>
        <v/>
      </c>
      <c r="O772" s="149"/>
      <c r="P772" s="112"/>
      <c r="Q772" s="216"/>
    </row>
    <row r="773" spans="2:17" ht="24.75" customHeight="1" thickBot="1">
      <c r="B773" s="220" t="str">
        <f t="shared" si="1344"/>
        <v/>
      </c>
      <c r="C773" s="223"/>
      <c r="D773" s="226"/>
      <c r="E773" s="226"/>
      <c r="F773" s="228"/>
      <c r="G773" s="46" t="str" cm="1">
        <f t="array" ref="G773">IFERROR(INDEX(對照用!$B$1:$D$103,SMALL(IF(對照用!$B$1:$B$103=E768,ROW(對照用!$B$1:$B$103),"X"),MOD(ROW(),6)+1),3),"")</f>
        <v/>
      </c>
      <c r="H773" s="12"/>
      <c r="I773" s="231"/>
      <c r="J773" s="226"/>
      <c r="K773" s="234"/>
      <c r="L773" s="236"/>
      <c r="M773" s="210"/>
      <c r="N773" s="210" t="str">
        <f t="shared" ref="N773" si="1349">IF(L768="","",IF(L768="X","X",IF($E$2&lt;L768,"X
未達首次列計年度
Not reaching the initial calculation year",IF($E$2&gt;M768,"X
已過審核範圍 
Out of the audit scope","V"))))</f>
        <v/>
      </c>
      <c r="O773" s="212"/>
      <c r="P773" s="214"/>
      <c r="Q773" s="217"/>
    </row>
    <row r="774" spans="2:17" ht="24.75" customHeight="1">
      <c r="B774" s="218" t="str">
        <f t="shared" ref="B774" si="1350">IF(E774&lt;&gt;"",B768+1,"")</f>
        <v/>
      </c>
      <c r="C774" s="221" t="str">
        <f t="shared" ref="C774" si="1351">IF(D774&lt;&gt;"",IF(D774&lt;$E$2,"舊","當"),"")</f>
        <v/>
      </c>
      <c r="D774" s="224"/>
      <c r="E774" s="224"/>
      <c r="F774" s="227" t="str">
        <f>_xlfn.IFNA(VLOOKUP(E774,對照用!$B:$C,2,0)," ")</f>
        <v xml:space="preserve"> </v>
      </c>
      <c r="G774" s="44" t="str" cm="1">
        <f t="array" ref="G774">IFERROR(INDEX(對照用!$B$1:$D$103,SMALL(IF(對照用!$B$1:$B$103=E774,ROW(對照用!$B$1:$B$103),"X"),MOD(ROW(),6)+1),3),"")</f>
        <v/>
      </c>
      <c r="H774" s="10"/>
      <c r="I774" s="229"/>
      <c r="J774" s="224"/>
      <c r="K774" s="232"/>
      <c r="L774" s="235"/>
      <c r="M774" s="209" t="str">
        <f t="shared" ref="M774" si="1352">IF(L774="X","X",IF(L774&lt;&gt;0,L774+9,""))</f>
        <v/>
      </c>
      <c r="N774" s="209" t="str">
        <f t="shared" ref="N774" si="1353">IF(L774="","",IF(L774="X","X",IF($E$2&lt;L774,"X
未達首次列計年度
Not reaching the initial calculation year",IF($E$2&gt;M774,"X
已過審核範圍 
Out of the audit scope","V"))))</f>
        <v/>
      </c>
      <c r="O774" s="211"/>
      <c r="P774" s="213" t="str">
        <f t="shared" ref="P774" si="1354">IF(N774="X
未達首次列計年度
Not reaching the initial calculation year",0,IF(N774="X
已過審核範圍 
Out of the audit scope",0,IF(N774="X",0,IF(N774="","",IF(O774&lt;&gt;"",O774,I774)))))</f>
        <v/>
      </c>
      <c r="Q774" s="215"/>
    </row>
    <row r="775" spans="2:17" ht="24.75" customHeight="1">
      <c r="B775" s="219" t="str">
        <f t="shared" ref="B775:B779" si="1355">B774</f>
        <v/>
      </c>
      <c r="C775" s="222"/>
      <c r="D775" s="225"/>
      <c r="E775" s="225"/>
      <c r="F775" s="132"/>
      <c r="G775" s="45" t="str" cm="1">
        <f t="array" ref="G775">IFERROR(INDEX(對照用!$B$1:$D$103,SMALL(IF(對照用!$B$1:$B$103=E774,ROW(對照用!$B$1:$B$103),"X"),MOD(ROW(),6)+1),3),"")</f>
        <v/>
      </c>
      <c r="H775" s="11"/>
      <c r="I775" s="230"/>
      <c r="J775" s="225"/>
      <c r="K775" s="233"/>
      <c r="L775" s="163"/>
      <c r="M775" s="146"/>
      <c r="N775" s="146" t="str">
        <f t="shared" ref="N775" si="1356">IF(L774="","",IF(L774="X","X",IF($E$2&lt;L774,"X
未達首次列計年度
Not reaching the initial calculation year",IF($E$2&gt;M774,"X
已過審核範圍 
Out of the audit scope","V"))))</f>
        <v/>
      </c>
      <c r="O775" s="149"/>
      <c r="P775" s="112"/>
      <c r="Q775" s="216"/>
    </row>
    <row r="776" spans="2:17" ht="24.75" customHeight="1">
      <c r="B776" s="219" t="str">
        <f t="shared" si="1355"/>
        <v/>
      </c>
      <c r="C776" s="222"/>
      <c r="D776" s="225"/>
      <c r="E776" s="225"/>
      <c r="F776" s="132"/>
      <c r="G776" s="45" t="str" cm="1">
        <f t="array" ref="G776">IFERROR(INDEX(對照用!$B$1:$D$103,SMALL(IF(對照用!$B$1:$B$103=E774,ROW(對照用!$B$1:$B$103),"X"),MOD(ROW(),6)+1),3),"")</f>
        <v/>
      </c>
      <c r="H776" s="11"/>
      <c r="I776" s="230"/>
      <c r="J776" s="225"/>
      <c r="K776" s="233"/>
      <c r="L776" s="163"/>
      <c r="M776" s="146"/>
      <c r="N776" s="146" t="str">
        <f t="shared" ref="N776" si="1357">IF(L774="","",IF(L774="X","X",IF($E$2&lt;L774,"X
未達首次列計年度
Not reaching the initial calculation year",IF($E$2&gt;M774,"X
已過審核範圍 
Out of the audit scope","V"))))</f>
        <v/>
      </c>
      <c r="O776" s="149"/>
      <c r="P776" s="112"/>
      <c r="Q776" s="216"/>
    </row>
    <row r="777" spans="2:17" ht="24.75" customHeight="1">
      <c r="B777" s="219" t="str">
        <f t="shared" si="1355"/>
        <v/>
      </c>
      <c r="C777" s="222"/>
      <c r="D777" s="225"/>
      <c r="E777" s="225"/>
      <c r="F777" s="132"/>
      <c r="G777" s="45" t="str" cm="1">
        <f t="array" ref="G777">IFERROR(INDEX(對照用!$B$1:$D$103,SMALL(IF(對照用!$B$1:$B$103=E774,ROW(對照用!$B$1:$B$103),"X"),MOD(ROW(),6)+1),3),"")</f>
        <v/>
      </c>
      <c r="H777" s="11"/>
      <c r="I777" s="230"/>
      <c r="J777" s="225"/>
      <c r="K777" s="233"/>
      <c r="L777" s="163"/>
      <c r="M777" s="146"/>
      <c r="N777" s="146" t="str">
        <f t="shared" ref="N777" si="1358">IF(L774="","",IF(L774="X","X",IF($E$2&lt;L774,"X
未達首次列計年度
Not reaching the initial calculation year",IF($E$2&gt;M774,"X
已過審核範圍 
Out of the audit scope","V"))))</f>
        <v/>
      </c>
      <c r="O777" s="149"/>
      <c r="P777" s="112"/>
      <c r="Q777" s="216"/>
    </row>
    <row r="778" spans="2:17" ht="24.75" customHeight="1">
      <c r="B778" s="219" t="str">
        <f t="shared" si="1355"/>
        <v/>
      </c>
      <c r="C778" s="222"/>
      <c r="D778" s="225"/>
      <c r="E778" s="225"/>
      <c r="F778" s="132"/>
      <c r="G778" s="45" t="str" cm="1">
        <f t="array" ref="G778">IFERROR(INDEX(對照用!$B$1:$D$103,SMALL(IF(對照用!$B$1:$B$103=E774,ROW(對照用!$B$1:$B$103),"X"),MOD(ROW(),6)+1),3),"")</f>
        <v/>
      </c>
      <c r="H778" s="11"/>
      <c r="I778" s="230"/>
      <c r="J778" s="225"/>
      <c r="K778" s="233"/>
      <c r="L778" s="163"/>
      <c r="M778" s="146"/>
      <c r="N778" s="146" t="str">
        <f t="shared" ref="N778" si="1359">IF(L774="","",IF(L774="X","X",IF($E$2&lt;L774,"X
未達首次列計年度
Not reaching the initial calculation year",IF($E$2&gt;M774,"X
已過審核範圍 
Out of the audit scope","V"))))</f>
        <v/>
      </c>
      <c r="O778" s="149"/>
      <c r="P778" s="112"/>
      <c r="Q778" s="216"/>
    </row>
    <row r="779" spans="2:17" ht="24.75" customHeight="1" thickBot="1">
      <c r="B779" s="220" t="str">
        <f t="shared" si="1355"/>
        <v/>
      </c>
      <c r="C779" s="223"/>
      <c r="D779" s="226"/>
      <c r="E779" s="226"/>
      <c r="F779" s="228"/>
      <c r="G779" s="46" t="str" cm="1">
        <f t="array" ref="G779">IFERROR(INDEX(對照用!$B$1:$D$103,SMALL(IF(對照用!$B$1:$B$103=E774,ROW(對照用!$B$1:$B$103),"X"),MOD(ROW(),6)+1),3),"")</f>
        <v/>
      </c>
      <c r="H779" s="12"/>
      <c r="I779" s="231"/>
      <c r="J779" s="226"/>
      <c r="K779" s="234"/>
      <c r="L779" s="236"/>
      <c r="M779" s="210"/>
      <c r="N779" s="210" t="str">
        <f t="shared" ref="N779" si="1360">IF(L774="","",IF(L774="X","X",IF($E$2&lt;L774,"X
未達首次列計年度
Not reaching the initial calculation year",IF($E$2&gt;M774,"X
已過審核範圍 
Out of the audit scope","V"))))</f>
        <v/>
      </c>
      <c r="O779" s="212"/>
      <c r="P779" s="214"/>
      <c r="Q779" s="217"/>
    </row>
    <row r="780" spans="2:17" ht="24.75" customHeight="1">
      <c r="B780" s="218" t="str">
        <f t="shared" ref="B780" si="1361">IF(E780&lt;&gt;"",B774+1,"")</f>
        <v/>
      </c>
      <c r="C780" s="221" t="str">
        <f t="shared" ref="C780" si="1362">IF(D780&lt;&gt;"",IF(D780&lt;$E$2,"舊","當"),"")</f>
        <v/>
      </c>
      <c r="D780" s="224"/>
      <c r="E780" s="224"/>
      <c r="F780" s="227" t="str">
        <f>_xlfn.IFNA(VLOOKUP(E780,對照用!$B:$C,2,0)," ")</f>
        <v xml:space="preserve"> </v>
      </c>
      <c r="G780" s="44" t="str" cm="1">
        <f t="array" ref="G780">IFERROR(INDEX(對照用!$B$1:$D$103,SMALL(IF(對照用!$B$1:$B$103=E780,ROW(對照用!$B$1:$B$103),"X"),MOD(ROW(),6)+1),3),"")</f>
        <v/>
      </c>
      <c r="H780" s="10"/>
      <c r="I780" s="229"/>
      <c r="J780" s="224"/>
      <c r="K780" s="232"/>
      <c r="L780" s="235"/>
      <c r="M780" s="209" t="str">
        <f t="shared" ref="M780" si="1363">IF(L780="X","X",IF(L780&lt;&gt;0,L780+9,""))</f>
        <v/>
      </c>
      <c r="N780" s="209" t="str">
        <f t="shared" ref="N780" si="1364">IF(L780="","",IF(L780="X","X",IF($E$2&lt;L780,"X
未達首次列計年度
Not reaching the initial calculation year",IF($E$2&gt;M780,"X
已過審核範圍 
Out of the audit scope","V"))))</f>
        <v/>
      </c>
      <c r="O780" s="211"/>
      <c r="P780" s="213" t="str">
        <f t="shared" ref="P780" si="1365">IF(N780="X
未達首次列計年度
Not reaching the initial calculation year",0,IF(N780="X
已過審核範圍 
Out of the audit scope",0,IF(N780="X",0,IF(N780="","",IF(O780&lt;&gt;"",O780,I780)))))</f>
        <v/>
      </c>
      <c r="Q780" s="215"/>
    </row>
    <row r="781" spans="2:17" ht="24.75" customHeight="1">
      <c r="B781" s="219" t="str">
        <f t="shared" ref="B781:B785" si="1366">B780</f>
        <v/>
      </c>
      <c r="C781" s="222"/>
      <c r="D781" s="225"/>
      <c r="E781" s="225"/>
      <c r="F781" s="132"/>
      <c r="G781" s="45" t="str" cm="1">
        <f t="array" ref="G781">IFERROR(INDEX(對照用!$B$1:$D$103,SMALL(IF(對照用!$B$1:$B$103=E780,ROW(對照用!$B$1:$B$103),"X"),MOD(ROW(),6)+1),3),"")</f>
        <v/>
      </c>
      <c r="H781" s="11"/>
      <c r="I781" s="230"/>
      <c r="J781" s="225"/>
      <c r="K781" s="233"/>
      <c r="L781" s="163"/>
      <c r="M781" s="146"/>
      <c r="N781" s="146" t="str">
        <f t="shared" ref="N781" si="1367">IF(L780="","",IF(L780="X","X",IF($E$2&lt;L780,"X
未達首次列計年度
Not reaching the initial calculation year",IF($E$2&gt;M780,"X
已過審核範圍 
Out of the audit scope","V"))))</f>
        <v/>
      </c>
      <c r="O781" s="149"/>
      <c r="P781" s="112"/>
      <c r="Q781" s="216"/>
    </row>
    <row r="782" spans="2:17" ht="24.75" customHeight="1">
      <c r="B782" s="219" t="str">
        <f t="shared" si="1366"/>
        <v/>
      </c>
      <c r="C782" s="222"/>
      <c r="D782" s="225"/>
      <c r="E782" s="225"/>
      <c r="F782" s="132"/>
      <c r="G782" s="45" t="str" cm="1">
        <f t="array" ref="G782">IFERROR(INDEX(對照用!$B$1:$D$103,SMALL(IF(對照用!$B$1:$B$103=E780,ROW(對照用!$B$1:$B$103),"X"),MOD(ROW(),6)+1),3),"")</f>
        <v/>
      </c>
      <c r="H782" s="11"/>
      <c r="I782" s="230"/>
      <c r="J782" s="225"/>
      <c r="K782" s="233"/>
      <c r="L782" s="163"/>
      <c r="M782" s="146"/>
      <c r="N782" s="146" t="str">
        <f t="shared" ref="N782" si="1368">IF(L780="","",IF(L780="X","X",IF($E$2&lt;L780,"X
未達首次列計年度
Not reaching the initial calculation year",IF($E$2&gt;M780,"X
已過審核範圍 
Out of the audit scope","V"))))</f>
        <v/>
      </c>
      <c r="O782" s="149"/>
      <c r="P782" s="112"/>
      <c r="Q782" s="216"/>
    </row>
    <row r="783" spans="2:17" ht="24.75" customHeight="1">
      <c r="B783" s="219" t="str">
        <f t="shared" si="1366"/>
        <v/>
      </c>
      <c r="C783" s="222"/>
      <c r="D783" s="225"/>
      <c r="E783" s="225"/>
      <c r="F783" s="132"/>
      <c r="G783" s="45" t="str" cm="1">
        <f t="array" ref="G783">IFERROR(INDEX(對照用!$B$1:$D$103,SMALL(IF(對照用!$B$1:$B$103=E780,ROW(對照用!$B$1:$B$103),"X"),MOD(ROW(),6)+1),3),"")</f>
        <v/>
      </c>
      <c r="H783" s="11"/>
      <c r="I783" s="230"/>
      <c r="J783" s="225"/>
      <c r="K783" s="233"/>
      <c r="L783" s="163"/>
      <c r="M783" s="146"/>
      <c r="N783" s="146" t="str">
        <f t="shared" ref="N783" si="1369">IF(L780="","",IF(L780="X","X",IF($E$2&lt;L780,"X
未達首次列計年度
Not reaching the initial calculation year",IF($E$2&gt;M780,"X
已過審核範圍 
Out of the audit scope","V"))))</f>
        <v/>
      </c>
      <c r="O783" s="149"/>
      <c r="P783" s="112"/>
      <c r="Q783" s="216"/>
    </row>
    <row r="784" spans="2:17" ht="24.75" customHeight="1">
      <c r="B784" s="219" t="str">
        <f t="shared" si="1366"/>
        <v/>
      </c>
      <c r="C784" s="222"/>
      <c r="D784" s="225"/>
      <c r="E784" s="225"/>
      <c r="F784" s="132"/>
      <c r="G784" s="45" t="str" cm="1">
        <f t="array" ref="G784">IFERROR(INDEX(對照用!$B$1:$D$103,SMALL(IF(對照用!$B$1:$B$103=E780,ROW(對照用!$B$1:$B$103),"X"),MOD(ROW(),6)+1),3),"")</f>
        <v/>
      </c>
      <c r="H784" s="11"/>
      <c r="I784" s="230"/>
      <c r="J784" s="225"/>
      <c r="K784" s="233"/>
      <c r="L784" s="163"/>
      <c r="M784" s="146"/>
      <c r="N784" s="146" t="str">
        <f t="shared" ref="N784" si="1370">IF(L780="","",IF(L780="X","X",IF($E$2&lt;L780,"X
未達首次列計年度
Not reaching the initial calculation year",IF($E$2&gt;M780,"X
已過審核範圍 
Out of the audit scope","V"))))</f>
        <v/>
      </c>
      <c r="O784" s="149"/>
      <c r="P784" s="112"/>
      <c r="Q784" s="216"/>
    </row>
    <row r="785" spans="2:17" ht="24.75" customHeight="1" thickBot="1">
      <c r="B785" s="220" t="str">
        <f t="shared" si="1366"/>
        <v/>
      </c>
      <c r="C785" s="223"/>
      <c r="D785" s="226"/>
      <c r="E785" s="226"/>
      <c r="F785" s="228"/>
      <c r="G785" s="46" t="str" cm="1">
        <f t="array" ref="G785">IFERROR(INDEX(對照用!$B$1:$D$103,SMALL(IF(對照用!$B$1:$B$103=E780,ROW(對照用!$B$1:$B$103),"X"),MOD(ROW(),6)+1),3),"")</f>
        <v/>
      </c>
      <c r="H785" s="12"/>
      <c r="I785" s="231"/>
      <c r="J785" s="226"/>
      <c r="K785" s="234"/>
      <c r="L785" s="236"/>
      <c r="M785" s="210"/>
      <c r="N785" s="210" t="str">
        <f t="shared" ref="N785" si="1371">IF(L780="","",IF(L780="X","X",IF($E$2&lt;L780,"X
未達首次列計年度
Not reaching the initial calculation year",IF($E$2&gt;M780,"X
已過審核範圍 
Out of the audit scope","V"))))</f>
        <v/>
      </c>
      <c r="O785" s="212"/>
      <c r="P785" s="214"/>
      <c r="Q785" s="217"/>
    </row>
    <row r="786" spans="2:17" ht="24.75" customHeight="1">
      <c r="B786" s="218" t="str">
        <f t="shared" ref="B786" si="1372">IF(E786&lt;&gt;"",B780+1,"")</f>
        <v/>
      </c>
      <c r="C786" s="221" t="str">
        <f t="shared" ref="C786" si="1373">IF(D786&lt;&gt;"",IF(D786&lt;$E$2,"舊","當"),"")</f>
        <v/>
      </c>
      <c r="D786" s="224"/>
      <c r="E786" s="224"/>
      <c r="F786" s="227" t="str">
        <f>_xlfn.IFNA(VLOOKUP(E786,對照用!$B:$C,2,0)," ")</f>
        <v xml:space="preserve"> </v>
      </c>
      <c r="G786" s="44" t="str" cm="1">
        <f t="array" ref="G786">IFERROR(INDEX(對照用!$B$1:$D$103,SMALL(IF(對照用!$B$1:$B$103=E786,ROW(對照用!$B$1:$B$103),"X"),MOD(ROW(),6)+1),3),"")</f>
        <v/>
      </c>
      <c r="H786" s="10"/>
      <c r="I786" s="229"/>
      <c r="J786" s="224"/>
      <c r="K786" s="232"/>
      <c r="L786" s="235"/>
      <c r="M786" s="209" t="str">
        <f t="shared" ref="M786" si="1374">IF(L786="X","X",IF(L786&lt;&gt;0,L786+9,""))</f>
        <v/>
      </c>
      <c r="N786" s="209" t="str">
        <f t="shared" ref="N786" si="1375">IF(L786="","",IF(L786="X","X",IF($E$2&lt;L786,"X
未達首次列計年度
Not reaching the initial calculation year",IF($E$2&gt;M786,"X
已過審核範圍 
Out of the audit scope","V"))))</f>
        <v/>
      </c>
      <c r="O786" s="211"/>
      <c r="P786" s="213" t="str">
        <f t="shared" ref="P786" si="1376">IF(N786="X
未達首次列計年度
Not reaching the initial calculation year",0,IF(N786="X
已過審核範圍 
Out of the audit scope",0,IF(N786="X",0,IF(N786="","",IF(O786&lt;&gt;"",O786,I786)))))</f>
        <v/>
      </c>
      <c r="Q786" s="215"/>
    </row>
    <row r="787" spans="2:17" ht="24.75" customHeight="1">
      <c r="B787" s="219" t="str">
        <f t="shared" ref="B787:B791" si="1377">B786</f>
        <v/>
      </c>
      <c r="C787" s="222"/>
      <c r="D787" s="225"/>
      <c r="E787" s="225"/>
      <c r="F787" s="132"/>
      <c r="G787" s="45" t="str" cm="1">
        <f t="array" ref="G787">IFERROR(INDEX(對照用!$B$1:$D$103,SMALL(IF(對照用!$B$1:$B$103=E786,ROW(對照用!$B$1:$B$103),"X"),MOD(ROW(),6)+1),3),"")</f>
        <v/>
      </c>
      <c r="H787" s="11"/>
      <c r="I787" s="230"/>
      <c r="J787" s="225"/>
      <c r="K787" s="233"/>
      <c r="L787" s="163"/>
      <c r="M787" s="146"/>
      <c r="N787" s="146" t="str">
        <f t="shared" ref="N787" si="1378">IF(L786="","",IF(L786="X","X",IF($E$2&lt;L786,"X
未達首次列計年度
Not reaching the initial calculation year",IF($E$2&gt;M786,"X
已過審核範圍 
Out of the audit scope","V"))))</f>
        <v/>
      </c>
      <c r="O787" s="149"/>
      <c r="P787" s="112"/>
      <c r="Q787" s="216"/>
    </row>
    <row r="788" spans="2:17" ht="24.75" customHeight="1">
      <c r="B788" s="219" t="str">
        <f t="shared" si="1377"/>
        <v/>
      </c>
      <c r="C788" s="222"/>
      <c r="D788" s="225"/>
      <c r="E788" s="225"/>
      <c r="F788" s="132"/>
      <c r="G788" s="45" t="str" cm="1">
        <f t="array" ref="G788">IFERROR(INDEX(對照用!$B$1:$D$103,SMALL(IF(對照用!$B$1:$B$103=E786,ROW(對照用!$B$1:$B$103),"X"),MOD(ROW(),6)+1),3),"")</f>
        <v/>
      </c>
      <c r="H788" s="11"/>
      <c r="I788" s="230"/>
      <c r="J788" s="225"/>
      <c r="K788" s="233"/>
      <c r="L788" s="163"/>
      <c r="M788" s="146"/>
      <c r="N788" s="146" t="str">
        <f t="shared" ref="N788" si="1379">IF(L786="","",IF(L786="X","X",IF($E$2&lt;L786,"X
未達首次列計年度
Not reaching the initial calculation year",IF($E$2&gt;M786,"X
已過審核範圍 
Out of the audit scope","V"))))</f>
        <v/>
      </c>
      <c r="O788" s="149"/>
      <c r="P788" s="112"/>
      <c r="Q788" s="216"/>
    </row>
    <row r="789" spans="2:17" ht="24.75" customHeight="1">
      <c r="B789" s="219" t="str">
        <f t="shared" si="1377"/>
        <v/>
      </c>
      <c r="C789" s="222"/>
      <c r="D789" s="225"/>
      <c r="E789" s="225"/>
      <c r="F789" s="132"/>
      <c r="G789" s="45" t="str" cm="1">
        <f t="array" ref="G789">IFERROR(INDEX(對照用!$B$1:$D$103,SMALL(IF(對照用!$B$1:$B$103=E786,ROW(對照用!$B$1:$B$103),"X"),MOD(ROW(),6)+1),3),"")</f>
        <v/>
      </c>
      <c r="H789" s="11"/>
      <c r="I789" s="230"/>
      <c r="J789" s="225"/>
      <c r="K789" s="233"/>
      <c r="L789" s="163"/>
      <c r="M789" s="146"/>
      <c r="N789" s="146" t="str">
        <f t="shared" ref="N789" si="1380">IF(L786="","",IF(L786="X","X",IF($E$2&lt;L786,"X
未達首次列計年度
Not reaching the initial calculation year",IF($E$2&gt;M786,"X
已過審核範圍 
Out of the audit scope","V"))))</f>
        <v/>
      </c>
      <c r="O789" s="149"/>
      <c r="P789" s="112"/>
      <c r="Q789" s="216"/>
    </row>
    <row r="790" spans="2:17" ht="24.75" customHeight="1">
      <c r="B790" s="219" t="str">
        <f t="shared" si="1377"/>
        <v/>
      </c>
      <c r="C790" s="222"/>
      <c r="D790" s="225"/>
      <c r="E790" s="225"/>
      <c r="F790" s="132"/>
      <c r="G790" s="45" t="str" cm="1">
        <f t="array" ref="G790">IFERROR(INDEX(對照用!$B$1:$D$103,SMALL(IF(對照用!$B$1:$B$103=E786,ROW(對照用!$B$1:$B$103),"X"),MOD(ROW(),6)+1),3),"")</f>
        <v/>
      </c>
      <c r="H790" s="11"/>
      <c r="I790" s="230"/>
      <c r="J790" s="225"/>
      <c r="K790" s="233"/>
      <c r="L790" s="163"/>
      <c r="M790" s="146"/>
      <c r="N790" s="146" t="str">
        <f t="shared" ref="N790" si="1381">IF(L786="","",IF(L786="X","X",IF($E$2&lt;L786,"X
未達首次列計年度
Not reaching the initial calculation year",IF($E$2&gt;M786,"X
已過審核範圍 
Out of the audit scope","V"))))</f>
        <v/>
      </c>
      <c r="O790" s="149"/>
      <c r="P790" s="112"/>
      <c r="Q790" s="216"/>
    </row>
    <row r="791" spans="2:17" ht="24.75" customHeight="1" thickBot="1">
      <c r="B791" s="220" t="str">
        <f t="shared" si="1377"/>
        <v/>
      </c>
      <c r="C791" s="223"/>
      <c r="D791" s="226"/>
      <c r="E791" s="226"/>
      <c r="F791" s="228"/>
      <c r="G791" s="46" t="str" cm="1">
        <f t="array" ref="G791">IFERROR(INDEX(對照用!$B$1:$D$103,SMALL(IF(對照用!$B$1:$B$103=E786,ROW(對照用!$B$1:$B$103),"X"),MOD(ROW(),6)+1),3),"")</f>
        <v/>
      </c>
      <c r="H791" s="12"/>
      <c r="I791" s="231"/>
      <c r="J791" s="226"/>
      <c r="K791" s="234"/>
      <c r="L791" s="236"/>
      <c r="M791" s="210"/>
      <c r="N791" s="210" t="str">
        <f t="shared" ref="N791" si="1382">IF(L786="","",IF(L786="X","X",IF($E$2&lt;L786,"X
未達首次列計年度
Not reaching the initial calculation year",IF($E$2&gt;M786,"X
已過審核範圍 
Out of the audit scope","V"))))</f>
        <v/>
      </c>
      <c r="O791" s="212"/>
      <c r="P791" s="214"/>
      <c r="Q791" s="217"/>
    </row>
    <row r="792" spans="2:17" ht="24.75" customHeight="1">
      <c r="B792" s="218" t="str">
        <f t="shared" ref="B792" si="1383">IF(E792&lt;&gt;"",B786+1,"")</f>
        <v/>
      </c>
      <c r="C792" s="221" t="str">
        <f t="shared" ref="C792" si="1384">IF(D792&lt;&gt;"",IF(D792&lt;$E$2,"舊","當"),"")</f>
        <v/>
      </c>
      <c r="D792" s="224"/>
      <c r="E792" s="224"/>
      <c r="F792" s="227" t="str">
        <f>_xlfn.IFNA(VLOOKUP(E792,對照用!$B:$C,2,0)," ")</f>
        <v xml:space="preserve"> </v>
      </c>
      <c r="G792" s="44" t="str" cm="1">
        <f t="array" ref="G792">IFERROR(INDEX(對照用!$B$1:$D$103,SMALL(IF(對照用!$B$1:$B$103=E792,ROW(對照用!$B$1:$B$103),"X"),MOD(ROW(),6)+1),3),"")</f>
        <v/>
      </c>
      <c r="H792" s="10"/>
      <c r="I792" s="229"/>
      <c r="J792" s="224"/>
      <c r="K792" s="232"/>
      <c r="L792" s="235"/>
      <c r="M792" s="209" t="str">
        <f t="shared" ref="M792" si="1385">IF(L792="X","X",IF(L792&lt;&gt;0,L792+9,""))</f>
        <v/>
      </c>
      <c r="N792" s="209" t="str">
        <f t="shared" ref="N792" si="1386">IF(L792="","",IF(L792="X","X",IF($E$2&lt;L792,"X
未達首次列計年度
Not reaching the initial calculation year",IF($E$2&gt;M792,"X
已過審核範圍 
Out of the audit scope","V"))))</f>
        <v/>
      </c>
      <c r="O792" s="211"/>
      <c r="P792" s="213" t="str">
        <f t="shared" ref="P792" si="1387">IF(N792="X
未達首次列計年度
Not reaching the initial calculation year",0,IF(N792="X
已過審核範圍 
Out of the audit scope",0,IF(N792="X",0,IF(N792="","",IF(O792&lt;&gt;"",O792,I792)))))</f>
        <v/>
      </c>
      <c r="Q792" s="215"/>
    </row>
    <row r="793" spans="2:17" ht="24.75" customHeight="1">
      <c r="B793" s="219" t="str">
        <f t="shared" ref="B793:B797" si="1388">B792</f>
        <v/>
      </c>
      <c r="C793" s="222"/>
      <c r="D793" s="225"/>
      <c r="E793" s="225"/>
      <c r="F793" s="132"/>
      <c r="G793" s="45" t="str" cm="1">
        <f t="array" ref="G793">IFERROR(INDEX(對照用!$B$1:$D$103,SMALL(IF(對照用!$B$1:$B$103=E792,ROW(對照用!$B$1:$B$103),"X"),MOD(ROW(),6)+1),3),"")</f>
        <v/>
      </c>
      <c r="H793" s="11"/>
      <c r="I793" s="230"/>
      <c r="J793" s="225"/>
      <c r="K793" s="233"/>
      <c r="L793" s="163"/>
      <c r="M793" s="146"/>
      <c r="N793" s="146" t="str">
        <f t="shared" ref="N793" si="1389">IF(L792="","",IF(L792="X","X",IF($E$2&lt;L792,"X
未達首次列計年度
Not reaching the initial calculation year",IF($E$2&gt;M792,"X
已過審核範圍 
Out of the audit scope","V"))))</f>
        <v/>
      </c>
      <c r="O793" s="149"/>
      <c r="P793" s="112"/>
      <c r="Q793" s="216"/>
    </row>
    <row r="794" spans="2:17" ht="24.75" customHeight="1">
      <c r="B794" s="219" t="str">
        <f t="shared" si="1388"/>
        <v/>
      </c>
      <c r="C794" s="222"/>
      <c r="D794" s="225"/>
      <c r="E794" s="225"/>
      <c r="F794" s="132"/>
      <c r="G794" s="45" t="str" cm="1">
        <f t="array" ref="G794">IFERROR(INDEX(對照用!$B$1:$D$103,SMALL(IF(對照用!$B$1:$B$103=E792,ROW(對照用!$B$1:$B$103),"X"),MOD(ROW(),6)+1),3),"")</f>
        <v/>
      </c>
      <c r="H794" s="11"/>
      <c r="I794" s="230"/>
      <c r="J794" s="225"/>
      <c r="K794" s="233"/>
      <c r="L794" s="163"/>
      <c r="M794" s="146"/>
      <c r="N794" s="146" t="str">
        <f t="shared" ref="N794" si="1390">IF(L792="","",IF(L792="X","X",IF($E$2&lt;L792,"X
未達首次列計年度
Not reaching the initial calculation year",IF($E$2&gt;M792,"X
已過審核範圍 
Out of the audit scope","V"))))</f>
        <v/>
      </c>
      <c r="O794" s="149"/>
      <c r="P794" s="112"/>
      <c r="Q794" s="216"/>
    </row>
    <row r="795" spans="2:17" ht="24.75" customHeight="1">
      <c r="B795" s="219" t="str">
        <f t="shared" si="1388"/>
        <v/>
      </c>
      <c r="C795" s="222"/>
      <c r="D795" s="225"/>
      <c r="E795" s="225"/>
      <c r="F795" s="132"/>
      <c r="G795" s="45" t="str" cm="1">
        <f t="array" ref="G795">IFERROR(INDEX(對照用!$B$1:$D$103,SMALL(IF(對照用!$B$1:$B$103=E792,ROW(對照用!$B$1:$B$103),"X"),MOD(ROW(),6)+1),3),"")</f>
        <v/>
      </c>
      <c r="H795" s="11"/>
      <c r="I795" s="230"/>
      <c r="J795" s="225"/>
      <c r="K795" s="233"/>
      <c r="L795" s="163"/>
      <c r="M795" s="146"/>
      <c r="N795" s="146" t="str">
        <f t="shared" ref="N795" si="1391">IF(L792="","",IF(L792="X","X",IF($E$2&lt;L792,"X
未達首次列計年度
Not reaching the initial calculation year",IF($E$2&gt;M792,"X
已過審核範圍 
Out of the audit scope","V"))))</f>
        <v/>
      </c>
      <c r="O795" s="149"/>
      <c r="P795" s="112"/>
      <c r="Q795" s="216"/>
    </row>
    <row r="796" spans="2:17" ht="24.75" customHeight="1">
      <c r="B796" s="219" t="str">
        <f t="shared" si="1388"/>
        <v/>
      </c>
      <c r="C796" s="222"/>
      <c r="D796" s="225"/>
      <c r="E796" s="225"/>
      <c r="F796" s="132"/>
      <c r="G796" s="45" t="str" cm="1">
        <f t="array" ref="G796">IFERROR(INDEX(對照用!$B$1:$D$103,SMALL(IF(對照用!$B$1:$B$103=E792,ROW(對照用!$B$1:$B$103),"X"),MOD(ROW(),6)+1),3),"")</f>
        <v/>
      </c>
      <c r="H796" s="11"/>
      <c r="I796" s="230"/>
      <c r="J796" s="225"/>
      <c r="K796" s="233"/>
      <c r="L796" s="163"/>
      <c r="M796" s="146"/>
      <c r="N796" s="146" t="str">
        <f t="shared" ref="N796" si="1392">IF(L792="","",IF(L792="X","X",IF($E$2&lt;L792,"X
未達首次列計年度
Not reaching the initial calculation year",IF($E$2&gt;M792,"X
已過審核範圍 
Out of the audit scope","V"))))</f>
        <v/>
      </c>
      <c r="O796" s="149"/>
      <c r="P796" s="112"/>
      <c r="Q796" s="216"/>
    </row>
    <row r="797" spans="2:17" ht="24.75" customHeight="1" thickBot="1">
      <c r="B797" s="220" t="str">
        <f t="shared" si="1388"/>
        <v/>
      </c>
      <c r="C797" s="223"/>
      <c r="D797" s="226"/>
      <c r="E797" s="226"/>
      <c r="F797" s="228"/>
      <c r="G797" s="46" t="str" cm="1">
        <f t="array" ref="G797">IFERROR(INDEX(對照用!$B$1:$D$103,SMALL(IF(對照用!$B$1:$B$103=E792,ROW(對照用!$B$1:$B$103),"X"),MOD(ROW(),6)+1),3),"")</f>
        <v/>
      </c>
      <c r="H797" s="12"/>
      <c r="I797" s="231"/>
      <c r="J797" s="226"/>
      <c r="K797" s="234"/>
      <c r="L797" s="236"/>
      <c r="M797" s="210"/>
      <c r="N797" s="210" t="str">
        <f t="shared" ref="N797" si="1393">IF(L792="","",IF(L792="X","X",IF($E$2&lt;L792,"X
未達首次列計年度
Not reaching the initial calculation year",IF($E$2&gt;M792,"X
已過審核範圍 
Out of the audit scope","V"))))</f>
        <v/>
      </c>
      <c r="O797" s="212"/>
      <c r="P797" s="214"/>
      <c r="Q797" s="217"/>
    </row>
    <row r="798" spans="2:17" ht="24.75" customHeight="1">
      <c r="B798" s="218" t="str">
        <f t="shared" ref="B798" si="1394">IF(E798&lt;&gt;"",B792+1,"")</f>
        <v/>
      </c>
      <c r="C798" s="221" t="str">
        <f t="shared" ref="C798" si="1395">IF(D798&lt;&gt;"",IF(D798&lt;$E$2,"舊","當"),"")</f>
        <v/>
      </c>
      <c r="D798" s="224"/>
      <c r="E798" s="224"/>
      <c r="F798" s="227" t="str">
        <f>_xlfn.IFNA(VLOOKUP(E798,對照用!$B:$C,2,0)," ")</f>
        <v xml:space="preserve"> </v>
      </c>
      <c r="G798" s="44" t="str" cm="1">
        <f t="array" ref="G798">IFERROR(INDEX(對照用!$B$1:$D$103,SMALL(IF(對照用!$B$1:$B$103=E798,ROW(對照用!$B$1:$B$103),"X"),MOD(ROW(),6)+1),3),"")</f>
        <v/>
      </c>
      <c r="H798" s="10"/>
      <c r="I798" s="229"/>
      <c r="J798" s="224"/>
      <c r="K798" s="232"/>
      <c r="L798" s="235"/>
      <c r="M798" s="209" t="str">
        <f t="shared" ref="M798" si="1396">IF(L798="X","X",IF(L798&lt;&gt;0,L798+9,""))</f>
        <v/>
      </c>
      <c r="N798" s="209" t="str">
        <f t="shared" ref="N798" si="1397">IF(L798="","",IF(L798="X","X",IF($E$2&lt;L798,"X
未達首次列計年度
Not reaching the initial calculation year",IF($E$2&gt;M798,"X
已過審核範圍 
Out of the audit scope","V"))))</f>
        <v/>
      </c>
      <c r="O798" s="211"/>
      <c r="P798" s="213" t="str">
        <f t="shared" ref="P798" si="1398">IF(N798="X
未達首次列計年度
Not reaching the initial calculation year",0,IF(N798="X
已過審核範圍 
Out of the audit scope",0,IF(N798="X",0,IF(N798="","",IF(O798&lt;&gt;"",O798,I798)))))</f>
        <v/>
      </c>
      <c r="Q798" s="215"/>
    </row>
    <row r="799" spans="2:17" ht="24.75" customHeight="1">
      <c r="B799" s="219" t="str">
        <f t="shared" ref="B799:B803" si="1399">B798</f>
        <v/>
      </c>
      <c r="C799" s="222"/>
      <c r="D799" s="225"/>
      <c r="E799" s="225"/>
      <c r="F799" s="132"/>
      <c r="G799" s="45" t="str" cm="1">
        <f t="array" ref="G799">IFERROR(INDEX(對照用!$B$1:$D$103,SMALL(IF(對照用!$B$1:$B$103=E798,ROW(對照用!$B$1:$B$103),"X"),MOD(ROW(),6)+1),3),"")</f>
        <v/>
      </c>
      <c r="H799" s="11"/>
      <c r="I799" s="230"/>
      <c r="J799" s="225"/>
      <c r="K799" s="233"/>
      <c r="L799" s="163"/>
      <c r="M799" s="146"/>
      <c r="N799" s="146" t="str">
        <f t="shared" ref="N799" si="1400">IF(L798="","",IF(L798="X","X",IF($E$2&lt;L798,"X
未達首次列計年度
Not reaching the initial calculation year",IF($E$2&gt;M798,"X
已過審核範圍 
Out of the audit scope","V"))))</f>
        <v/>
      </c>
      <c r="O799" s="149"/>
      <c r="P799" s="112"/>
      <c r="Q799" s="216"/>
    </row>
    <row r="800" spans="2:17" ht="24.75" customHeight="1">
      <c r="B800" s="219" t="str">
        <f t="shared" si="1399"/>
        <v/>
      </c>
      <c r="C800" s="222"/>
      <c r="D800" s="225"/>
      <c r="E800" s="225"/>
      <c r="F800" s="132"/>
      <c r="G800" s="45" t="str" cm="1">
        <f t="array" ref="G800">IFERROR(INDEX(對照用!$B$1:$D$103,SMALL(IF(對照用!$B$1:$B$103=E798,ROW(對照用!$B$1:$B$103),"X"),MOD(ROW(),6)+1),3),"")</f>
        <v/>
      </c>
      <c r="H800" s="11"/>
      <c r="I800" s="230"/>
      <c r="J800" s="225"/>
      <c r="K800" s="233"/>
      <c r="L800" s="163"/>
      <c r="M800" s="146"/>
      <c r="N800" s="146" t="str">
        <f t="shared" ref="N800" si="1401">IF(L798="","",IF(L798="X","X",IF($E$2&lt;L798,"X
未達首次列計年度
Not reaching the initial calculation year",IF($E$2&gt;M798,"X
已過審核範圍 
Out of the audit scope","V"))))</f>
        <v/>
      </c>
      <c r="O800" s="149"/>
      <c r="P800" s="112"/>
      <c r="Q800" s="216"/>
    </row>
    <row r="801" spans="2:17" ht="24.75" customHeight="1">
      <c r="B801" s="219" t="str">
        <f t="shared" si="1399"/>
        <v/>
      </c>
      <c r="C801" s="222"/>
      <c r="D801" s="225"/>
      <c r="E801" s="225"/>
      <c r="F801" s="132"/>
      <c r="G801" s="45" t="str" cm="1">
        <f t="array" ref="G801">IFERROR(INDEX(對照用!$B$1:$D$103,SMALL(IF(對照用!$B$1:$B$103=E798,ROW(對照用!$B$1:$B$103),"X"),MOD(ROW(),6)+1),3),"")</f>
        <v/>
      </c>
      <c r="H801" s="11"/>
      <c r="I801" s="230"/>
      <c r="J801" s="225"/>
      <c r="K801" s="233"/>
      <c r="L801" s="163"/>
      <c r="M801" s="146"/>
      <c r="N801" s="146" t="str">
        <f t="shared" ref="N801" si="1402">IF(L798="","",IF(L798="X","X",IF($E$2&lt;L798,"X
未達首次列計年度
Not reaching the initial calculation year",IF($E$2&gt;M798,"X
已過審核範圍 
Out of the audit scope","V"))))</f>
        <v/>
      </c>
      <c r="O801" s="149"/>
      <c r="P801" s="112"/>
      <c r="Q801" s="216"/>
    </row>
    <row r="802" spans="2:17" ht="24.75" customHeight="1">
      <c r="B802" s="219" t="str">
        <f t="shared" si="1399"/>
        <v/>
      </c>
      <c r="C802" s="222"/>
      <c r="D802" s="225"/>
      <c r="E802" s="225"/>
      <c r="F802" s="132"/>
      <c r="G802" s="45" t="str" cm="1">
        <f t="array" ref="G802">IFERROR(INDEX(對照用!$B$1:$D$103,SMALL(IF(對照用!$B$1:$B$103=E798,ROW(對照用!$B$1:$B$103),"X"),MOD(ROW(),6)+1),3),"")</f>
        <v/>
      </c>
      <c r="H802" s="11"/>
      <c r="I802" s="230"/>
      <c r="J802" s="225"/>
      <c r="K802" s="233"/>
      <c r="L802" s="163"/>
      <c r="M802" s="146"/>
      <c r="N802" s="146" t="str">
        <f t="shared" ref="N802" si="1403">IF(L798="","",IF(L798="X","X",IF($E$2&lt;L798,"X
未達首次列計年度
Not reaching the initial calculation year",IF($E$2&gt;M798,"X
已過審核範圍 
Out of the audit scope","V"))))</f>
        <v/>
      </c>
      <c r="O802" s="149"/>
      <c r="P802" s="112"/>
      <c r="Q802" s="216"/>
    </row>
    <row r="803" spans="2:17" ht="24.75" customHeight="1" thickBot="1">
      <c r="B803" s="220" t="str">
        <f t="shared" si="1399"/>
        <v/>
      </c>
      <c r="C803" s="223"/>
      <c r="D803" s="226"/>
      <c r="E803" s="226"/>
      <c r="F803" s="228"/>
      <c r="G803" s="46" t="str" cm="1">
        <f t="array" ref="G803">IFERROR(INDEX(對照用!$B$1:$D$103,SMALL(IF(對照用!$B$1:$B$103=E798,ROW(對照用!$B$1:$B$103),"X"),MOD(ROW(),6)+1),3),"")</f>
        <v/>
      </c>
      <c r="H803" s="12"/>
      <c r="I803" s="231"/>
      <c r="J803" s="226"/>
      <c r="K803" s="234"/>
      <c r="L803" s="236"/>
      <c r="M803" s="210"/>
      <c r="N803" s="210" t="str">
        <f t="shared" ref="N803" si="1404">IF(L798="","",IF(L798="X","X",IF($E$2&lt;L798,"X
未達首次列計年度
Not reaching the initial calculation year",IF($E$2&gt;M798,"X
已過審核範圍 
Out of the audit scope","V"))))</f>
        <v/>
      </c>
      <c r="O803" s="212"/>
      <c r="P803" s="214"/>
      <c r="Q803" s="217"/>
    </row>
    <row r="804" spans="2:17" ht="24.75" customHeight="1">
      <c r="B804" s="218" t="str">
        <f t="shared" ref="B804" si="1405">IF(E804&lt;&gt;"",B798+1,"")</f>
        <v/>
      </c>
      <c r="C804" s="221" t="str">
        <f t="shared" ref="C804" si="1406">IF(D804&lt;&gt;"",IF(D804&lt;$E$2,"舊","當"),"")</f>
        <v/>
      </c>
      <c r="D804" s="224"/>
      <c r="E804" s="224"/>
      <c r="F804" s="227" t="str">
        <f>_xlfn.IFNA(VLOOKUP(E804,對照用!$B:$C,2,0)," ")</f>
        <v xml:space="preserve"> </v>
      </c>
      <c r="G804" s="44" t="str" cm="1">
        <f t="array" ref="G804">IFERROR(INDEX(對照用!$B$1:$D$103,SMALL(IF(對照用!$B$1:$B$103=E804,ROW(對照用!$B$1:$B$103),"X"),MOD(ROW(),6)+1),3),"")</f>
        <v/>
      </c>
      <c r="H804" s="10"/>
      <c r="I804" s="229"/>
      <c r="J804" s="224"/>
      <c r="K804" s="232"/>
      <c r="L804" s="235"/>
      <c r="M804" s="209" t="str">
        <f t="shared" ref="M804" si="1407">IF(L804="X","X",IF(L804&lt;&gt;0,L804+9,""))</f>
        <v/>
      </c>
      <c r="N804" s="209" t="str">
        <f t="shared" ref="N804" si="1408">IF(L804="","",IF(L804="X","X",IF($E$2&lt;L804,"X
未達首次列計年度
Not reaching the initial calculation year",IF($E$2&gt;M804,"X
已過審核範圍 
Out of the audit scope","V"))))</f>
        <v/>
      </c>
      <c r="O804" s="211"/>
      <c r="P804" s="213" t="str">
        <f t="shared" ref="P804" si="1409">IF(N804="X
未達首次列計年度
Not reaching the initial calculation year",0,IF(N804="X
已過審核範圍 
Out of the audit scope",0,IF(N804="X",0,IF(N804="","",IF(O804&lt;&gt;"",O804,I804)))))</f>
        <v/>
      </c>
      <c r="Q804" s="215"/>
    </row>
    <row r="805" spans="2:17" ht="24.75" customHeight="1">
      <c r="B805" s="219" t="str">
        <f t="shared" ref="B805:B809" si="1410">B804</f>
        <v/>
      </c>
      <c r="C805" s="222"/>
      <c r="D805" s="225"/>
      <c r="E805" s="225"/>
      <c r="F805" s="132"/>
      <c r="G805" s="45" t="str" cm="1">
        <f t="array" ref="G805">IFERROR(INDEX(對照用!$B$1:$D$103,SMALL(IF(對照用!$B$1:$B$103=E804,ROW(對照用!$B$1:$B$103),"X"),MOD(ROW(),6)+1),3),"")</f>
        <v/>
      </c>
      <c r="H805" s="11"/>
      <c r="I805" s="230"/>
      <c r="J805" s="225"/>
      <c r="K805" s="233"/>
      <c r="L805" s="163"/>
      <c r="M805" s="146"/>
      <c r="N805" s="146" t="str">
        <f t="shared" ref="N805" si="1411">IF(L804="","",IF(L804="X","X",IF($E$2&lt;L804,"X
未達首次列計年度
Not reaching the initial calculation year",IF($E$2&gt;M804,"X
已過審核範圍 
Out of the audit scope","V"))))</f>
        <v/>
      </c>
      <c r="O805" s="149"/>
      <c r="P805" s="112"/>
      <c r="Q805" s="216"/>
    </row>
    <row r="806" spans="2:17" ht="24.75" customHeight="1">
      <c r="B806" s="219" t="str">
        <f t="shared" si="1410"/>
        <v/>
      </c>
      <c r="C806" s="222"/>
      <c r="D806" s="225"/>
      <c r="E806" s="225"/>
      <c r="F806" s="132"/>
      <c r="G806" s="45" t="str" cm="1">
        <f t="array" ref="G806">IFERROR(INDEX(對照用!$B$1:$D$103,SMALL(IF(對照用!$B$1:$B$103=E804,ROW(對照用!$B$1:$B$103),"X"),MOD(ROW(),6)+1),3),"")</f>
        <v/>
      </c>
      <c r="H806" s="11"/>
      <c r="I806" s="230"/>
      <c r="J806" s="225"/>
      <c r="K806" s="233"/>
      <c r="L806" s="163"/>
      <c r="M806" s="146"/>
      <c r="N806" s="146" t="str">
        <f t="shared" ref="N806" si="1412">IF(L804="","",IF(L804="X","X",IF($E$2&lt;L804,"X
未達首次列計年度
Not reaching the initial calculation year",IF($E$2&gt;M804,"X
已過審核範圍 
Out of the audit scope","V"))))</f>
        <v/>
      </c>
      <c r="O806" s="149"/>
      <c r="P806" s="112"/>
      <c r="Q806" s="216"/>
    </row>
    <row r="807" spans="2:17" ht="24.75" customHeight="1">
      <c r="B807" s="219" t="str">
        <f t="shared" si="1410"/>
        <v/>
      </c>
      <c r="C807" s="222"/>
      <c r="D807" s="225"/>
      <c r="E807" s="225"/>
      <c r="F807" s="132"/>
      <c r="G807" s="45" t="str" cm="1">
        <f t="array" ref="G807">IFERROR(INDEX(對照用!$B$1:$D$103,SMALL(IF(對照用!$B$1:$B$103=E804,ROW(對照用!$B$1:$B$103),"X"),MOD(ROW(),6)+1),3),"")</f>
        <v/>
      </c>
      <c r="H807" s="11"/>
      <c r="I807" s="230"/>
      <c r="J807" s="225"/>
      <c r="K807" s="233"/>
      <c r="L807" s="163"/>
      <c r="M807" s="146"/>
      <c r="N807" s="146" t="str">
        <f t="shared" ref="N807" si="1413">IF(L804="","",IF(L804="X","X",IF($E$2&lt;L804,"X
未達首次列計年度
Not reaching the initial calculation year",IF($E$2&gt;M804,"X
已過審核範圍 
Out of the audit scope","V"))))</f>
        <v/>
      </c>
      <c r="O807" s="149"/>
      <c r="P807" s="112"/>
      <c r="Q807" s="216"/>
    </row>
    <row r="808" spans="2:17" ht="24.75" customHeight="1">
      <c r="B808" s="219" t="str">
        <f t="shared" si="1410"/>
        <v/>
      </c>
      <c r="C808" s="222"/>
      <c r="D808" s="225"/>
      <c r="E808" s="225"/>
      <c r="F808" s="132"/>
      <c r="G808" s="45" t="str" cm="1">
        <f t="array" ref="G808">IFERROR(INDEX(對照用!$B$1:$D$103,SMALL(IF(對照用!$B$1:$B$103=E804,ROW(對照用!$B$1:$B$103),"X"),MOD(ROW(),6)+1),3),"")</f>
        <v/>
      </c>
      <c r="H808" s="11"/>
      <c r="I808" s="230"/>
      <c r="J808" s="225"/>
      <c r="K808" s="233"/>
      <c r="L808" s="163"/>
      <c r="M808" s="146"/>
      <c r="N808" s="146" t="str">
        <f t="shared" ref="N808" si="1414">IF(L804="","",IF(L804="X","X",IF($E$2&lt;L804,"X
未達首次列計年度
Not reaching the initial calculation year",IF($E$2&gt;M804,"X
已過審核範圍 
Out of the audit scope","V"))))</f>
        <v/>
      </c>
      <c r="O808" s="149"/>
      <c r="P808" s="112"/>
      <c r="Q808" s="216"/>
    </row>
    <row r="809" spans="2:17" ht="24.75" customHeight="1" thickBot="1">
      <c r="B809" s="220" t="str">
        <f t="shared" si="1410"/>
        <v/>
      </c>
      <c r="C809" s="223"/>
      <c r="D809" s="226"/>
      <c r="E809" s="226"/>
      <c r="F809" s="228"/>
      <c r="G809" s="46" t="str" cm="1">
        <f t="array" ref="G809">IFERROR(INDEX(對照用!$B$1:$D$103,SMALL(IF(對照用!$B$1:$B$103=E804,ROW(對照用!$B$1:$B$103),"X"),MOD(ROW(),6)+1),3),"")</f>
        <v/>
      </c>
      <c r="H809" s="12"/>
      <c r="I809" s="231"/>
      <c r="J809" s="226"/>
      <c r="K809" s="234"/>
      <c r="L809" s="236"/>
      <c r="M809" s="210"/>
      <c r="N809" s="210" t="str">
        <f t="shared" ref="N809" si="1415">IF(L804="","",IF(L804="X","X",IF($E$2&lt;L804,"X
未達首次列計年度
Not reaching the initial calculation year",IF($E$2&gt;M804,"X
已過審核範圍 
Out of the audit scope","V"))))</f>
        <v/>
      </c>
      <c r="O809" s="212"/>
      <c r="P809" s="214"/>
      <c r="Q809" s="217"/>
    </row>
    <row r="810" spans="2:17" ht="24.75" customHeight="1">
      <c r="B810" s="218" t="str">
        <f t="shared" ref="B810" si="1416">IF(E810&lt;&gt;"",B804+1,"")</f>
        <v/>
      </c>
      <c r="C810" s="221" t="str">
        <f t="shared" ref="C810" si="1417">IF(D810&lt;&gt;"",IF(D810&lt;$E$2,"舊","當"),"")</f>
        <v/>
      </c>
      <c r="D810" s="224"/>
      <c r="E810" s="224"/>
      <c r="F810" s="227" t="str">
        <f>_xlfn.IFNA(VLOOKUP(E810,對照用!$B:$C,2,0)," ")</f>
        <v xml:space="preserve"> </v>
      </c>
      <c r="G810" s="44" t="str" cm="1">
        <f t="array" ref="G810">IFERROR(INDEX(對照用!$B$1:$D$103,SMALL(IF(對照用!$B$1:$B$103=E810,ROW(對照用!$B$1:$B$103),"X"),MOD(ROW(),6)+1),3),"")</f>
        <v/>
      </c>
      <c r="H810" s="10"/>
      <c r="I810" s="229"/>
      <c r="J810" s="224"/>
      <c r="K810" s="232"/>
      <c r="L810" s="235"/>
      <c r="M810" s="209" t="str">
        <f t="shared" ref="M810" si="1418">IF(L810="X","X",IF(L810&lt;&gt;0,L810+9,""))</f>
        <v/>
      </c>
      <c r="N810" s="209" t="str">
        <f t="shared" ref="N810" si="1419">IF(L810="","",IF(L810="X","X",IF($E$2&lt;L810,"X
未達首次列計年度
Not reaching the initial calculation year",IF($E$2&gt;M810,"X
已過審核範圍 
Out of the audit scope","V"))))</f>
        <v/>
      </c>
      <c r="O810" s="211"/>
      <c r="P810" s="213" t="str">
        <f t="shared" ref="P810" si="1420">IF(N810="X
未達首次列計年度
Not reaching the initial calculation year",0,IF(N810="X
已過審核範圍 
Out of the audit scope",0,IF(N810="X",0,IF(N810="","",IF(O810&lt;&gt;"",O810,I810)))))</f>
        <v/>
      </c>
      <c r="Q810" s="215"/>
    </row>
    <row r="811" spans="2:17" ht="24.75" customHeight="1">
      <c r="B811" s="219" t="str">
        <f t="shared" ref="B811:B815" si="1421">B810</f>
        <v/>
      </c>
      <c r="C811" s="222"/>
      <c r="D811" s="225"/>
      <c r="E811" s="225"/>
      <c r="F811" s="132"/>
      <c r="G811" s="45" t="str" cm="1">
        <f t="array" ref="G811">IFERROR(INDEX(對照用!$B$1:$D$103,SMALL(IF(對照用!$B$1:$B$103=E810,ROW(對照用!$B$1:$B$103),"X"),MOD(ROW(),6)+1),3),"")</f>
        <v/>
      </c>
      <c r="H811" s="11"/>
      <c r="I811" s="230"/>
      <c r="J811" s="225"/>
      <c r="K811" s="233"/>
      <c r="L811" s="163"/>
      <c r="M811" s="146"/>
      <c r="N811" s="146" t="str">
        <f t="shared" ref="N811" si="1422">IF(L810="","",IF(L810="X","X",IF($E$2&lt;L810,"X
未達首次列計年度
Not reaching the initial calculation year",IF($E$2&gt;M810,"X
已過審核範圍 
Out of the audit scope","V"))))</f>
        <v/>
      </c>
      <c r="O811" s="149"/>
      <c r="P811" s="112"/>
      <c r="Q811" s="216"/>
    </row>
    <row r="812" spans="2:17" ht="24.75" customHeight="1">
      <c r="B812" s="219" t="str">
        <f t="shared" si="1421"/>
        <v/>
      </c>
      <c r="C812" s="222"/>
      <c r="D812" s="225"/>
      <c r="E812" s="225"/>
      <c r="F812" s="132"/>
      <c r="G812" s="45" t="str" cm="1">
        <f t="array" ref="G812">IFERROR(INDEX(對照用!$B$1:$D$103,SMALL(IF(對照用!$B$1:$B$103=E810,ROW(對照用!$B$1:$B$103),"X"),MOD(ROW(),6)+1),3),"")</f>
        <v/>
      </c>
      <c r="H812" s="11"/>
      <c r="I812" s="230"/>
      <c r="J812" s="225"/>
      <c r="K812" s="233"/>
      <c r="L812" s="163"/>
      <c r="M812" s="146"/>
      <c r="N812" s="146" t="str">
        <f t="shared" ref="N812" si="1423">IF(L810="","",IF(L810="X","X",IF($E$2&lt;L810,"X
未達首次列計年度
Not reaching the initial calculation year",IF($E$2&gt;M810,"X
已過審核範圍 
Out of the audit scope","V"))))</f>
        <v/>
      </c>
      <c r="O812" s="149"/>
      <c r="P812" s="112"/>
      <c r="Q812" s="216"/>
    </row>
    <row r="813" spans="2:17" ht="24.75" customHeight="1">
      <c r="B813" s="219" t="str">
        <f t="shared" si="1421"/>
        <v/>
      </c>
      <c r="C813" s="222"/>
      <c r="D813" s="225"/>
      <c r="E813" s="225"/>
      <c r="F813" s="132"/>
      <c r="G813" s="45" t="str" cm="1">
        <f t="array" ref="G813">IFERROR(INDEX(對照用!$B$1:$D$103,SMALL(IF(對照用!$B$1:$B$103=E810,ROW(對照用!$B$1:$B$103),"X"),MOD(ROW(),6)+1),3),"")</f>
        <v/>
      </c>
      <c r="H813" s="11"/>
      <c r="I813" s="230"/>
      <c r="J813" s="225"/>
      <c r="K813" s="233"/>
      <c r="L813" s="163"/>
      <c r="M813" s="146"/>
      <c r="N813" s="146" t="str">
        <f t="shared" ref="N813" si="1424">IF(L810="","",IF(L810="X","X",IF($E$2&lt;L810,"X
未達首次列計年度
Not reaching the initial calculation year",IF($E$2&gt;M810,"X
已過審核範圍 
Out of the audit scope","V"))))</f>
        <v/>
      </c>
      <c r="O813" s="149"/>
      <c r="P813" s="112"/>
      <c r="Q813" s="216"/>
    </row>
    <row r="814" spans="2:17" ht="24.75" customHeight="1">
      <c r="B814" s="219" t="str">
        <f t="shared" si="1421"/>
        <v/>
      </c>
      <c r="C814" s="222"/>
      <c r="D814" s="225"/>
      <c r="E814" s="225"/>
      <c r="F814" s="132"/>
      <c r="G814" s="45" t="str" cm="1">
        <f t="array" ref="G814">IFERROR(INDEX(對照用!$B$1:$D$103,SMALL(IF(對照用!$B$1:$B$103=E810,ROW(對照用!$B$1:$B$103),"X"),MOD(ROW(),6)+1),3),"")</f>
        <v/>
      </c>
      <c r="H814" s="11"/>
      <c r="I814" s="230"/>
      <c r="J814" s="225"/>
      <c r="K814" s="233"/>
      <c r="L814" s="163"/>
      <c r="M814" s="146"/>
      <c r="N814" s="146" t="str">
        <f t="shared" ref="N814" si="1425">IF(L810="","",IF(L810="X","X",IF($E$2&lt;L810,"X
未達首次列計年度
Not reaching the initial calculation year",IF($E$2&gt;M810,"X
已過審核範圍 
Out of the audit scope","V"))))</f>
        <v/>
      </c>
      <c r="O814" s="149"/>
      <c r="P814" s="112"/>
      <c r="Q814" s="216"/>
    </row>
    <row r="815" spans="2:17" ht="24.75" customHeight="1" thickBot="1">
      <c r="B815" s="220" t="str">
        <f t="shared" si="1421"/>
        <v/>
      </c>
      <c r="C815" s="223"/>
      <c r="D815" s="226"/>
      <c r="E815" s="226"/>
      <c r="F815" s="228"/>
      <c r="G815" s="46" t="str" cm="1">
        <f t="array" ref="G815">IFERROR(INDEX(對照用!$B$1:$D$103,SMALL(IF(對照用!$B$1:$B$103=E810,ROW(對照用!$B$1:$B$103),"X"),MOD(ROW(),6)+1),3),"")</f>
        <v/>
      </c>
      <c r="H815" s="12"/>
      <c r="I815" s="231"/>
      <c r="J815" s="226"/>
      <c r="K815" s="234"/>
      <c r="L815" s="236"/>
      <c r="M815" s="210"/>
      <c r="N815" s="210" t="str">
        <f t="shared" ref="N815" si="1426">IF(L810="","",IF(L810="X","X",IF($E$2&lt;L810,"X
未達首次列計年度
Not reaching the initial calculation year",IF($E$2&gt;M810,"X
已過審核範圍 
Out of the audit scope","V"))))</f>
        <v/>
      </c>
      <c r="O815" s="212"/>
      <c r="P815" s="214"/>
      <c r="Q815" s="217"/>
    </row>
    <row r="816" spans="2:17" ht="24.75" customHeight="1">
      <c r="B816" s="218" t="str">
        <f t="shared" ref="B816" si="1427">IF(E816&lt;&gt;"",B810+1,"")</f>
        <v/>
      </c>
      <c r="C816" s="221" t="str">
        <f t="shared" ref="C816" si="1428">IF(D816&lt;&gt;"",IF(D816&lt;$E$2,"舊","當"),"")</f>
        <v/>
      </c>
      <c r="D816" s="224"/>
      <c r="E816" s="224"/>
      <c r="F816" s="227" t="str">
        <f>_xlfn.IFNA(VLOOKUP(E816,對照用!$B:$C,2,0)," ")</f>
        <v xml:space="preserve"> </v>
      </c>
      <c r="G816" s="44" t="str" cm="1">
        <f t="array" ref="G816">IFERROR(INDEX(對照用!$B$1:$D$103,SMALL(IF(對照用!$B$1:$B$103=E816,ROW(對照用!$B$1:$B$103),"X"),MOD(ROW(),6)+1),3),"")</f>
        <v/>
      </c>
      <c r="H816" s="10"/>
      <c r="I816" s="229"/>
      <c r="J816" s="224"/>
      <c r="K816" s="232"/>
      <c r="L816" s="235"/>
      <c r="M816" s="209" t="str">
        <f t="shared" ref="M816" si="1429">IF(L816="X","X",IF(L816&lt;&gt;0,L816+9,""))</f>
        <v/>
      </c>
      <c r="N816" s="209" t="str">
        <f t="shared" ref="N816" si="1430">IF(L816="","",IF(L816="X","X",IF($E$2&lt;L816,"X
未達首次列計年度
Not reaching the initial calculation year",IF($E$2&gt;M816,"X
已過審核範圍 
Out of the audit scope","V"))))</f>
        <v/>
      </c>
      <c r="O816" s="211"/>
      <c r="P816" s="213" t="str">
        <f t="shared" ref="P816" si="1431">IF(N816="X
未達首次列計年度
Not reaching the initial calculation year",0,IF(N816="X
已過審核範圍 
Out of the audit scope",0,IF(N816="X",0,IF(N816="","",IF(O816&lt;&gt;"",O816,I816)))))</f>
        <v/>
      </c>
      <c r="Q816" s="215"/>
    </row>
    <row r="817" spans="2:17" ht="24.75" customHeight="1">
      <c r="B817" s="219" t="str">
        <f t="shared" ref="B817:B821" si="1432">B816</f>
        <v/>
      </c>
      <c r="C817" s="222"/>
      <c r="D817" s="225"/>
      <c r="E817" s="225"/>
      <c r="F817" s="132"/>
      <c r="G817" s="45" t="str" cm="1">
        <f t="array" ref="G817">IFERROR(INDEX(對照用!$B$1:$D$103,SMALL(IF(對照用!$B$1:$B$103=E816,ROW(對照用!$B$1:$B$103),"X"),MOD(ROW(),6)+1),3),"")</f>
        <v/>
      </c>
      <c r="H817" s="11"/>
      <c r="I817" s="230"/>
      <c r="J817" s="225"/>
      <c r="K817" s="233"/>
      <c r="L817" s="163"/>
      <c r="M817" s="146"/>
      <c r="N817" s="146" t="str">
        <f t="shared" ref="N817" si="1433">IF(L816="","",IF(L816="X","X",IF($E$2&lt;L816,"X
未達首次列計年度
Not reaching the initial calculation year",IF($E$2&gt;M816,"X
已過審核範圍 
Out of the audit scope","V"))))</f>
        <v/>
      </c>
      <c r="O817" s="149"/>
      <c r="P817" s="112"/>
      <c r="Q817" s="216"/>
    </row>
    <row r="818" spans="2:17" ht="24.75" customHeight="1">
      <c r="B818" s="219" t="str">
        <f t="shared" si="1432"/>
        <v/>
      </c>
      <c r="C818" s="222"/>
      <c r="D818" s="225"/>
      <c r="E818" s="225"/>
      <c r="F818" s="132"/>
      <c r="G818" s="45" t="str" cm="1">
        <f t="array" ref="G818">IFERROR(INDEX(對照用!$B$1:$D$103,SMALL(IF(對照用!$B$1:$B$103=E816,ROW(對照用!$B$1:$B$103),"X"),MOD(ROW(),6)+1),3),"")</f>
        <v/>
      </c>
      <c r="H818" s="11"/>
      <c r="I818" s="230"/>
      <c r="J818" s="225"/>
      <c r="K818" s="233"/>
      <c r="L818" s="163"/>
      <c r="M818" s="146"/>
      <c r="N818" s="146" t="str">
        <f t="shared" ref="N818" si="1434">IF(L816="","",IF(L816="X","X",IF($E$2&lt;L816,"X
未達首次列計年度
Not reaching the initial calculation year",IF($E$2&gt;M816,"X
已過審核範圍 
Out of the audit scope","V"))))</f>
        <v/>
      </c>
      <c r="O818" s="149"/>
      <c r="P818" s="112"/>
      <c r="Q818" s="216"/>
    </row>
    <row r="819" spans="2:17" ht="24.75" customHeight="1">
      <c r="B819" s="219" t="str">
        <f t="shared" si="1432"/>
        <v/>
      </c>
      <c r="C819" s="222"/>
      <c r="D819" s="225"/>
      <c r="E819" s="225"/>
      <c r="F819" s="132"/>
      <c r="G819" s="45" t="str" cm="1">
        <f t="array" ref="G819">IFERROR(INDEX(對照用!$B$1:$D$103,SMALL(IF(對照用!$B$1:$B$103=E816,ROW(對照用!$B$1:$B$103),"X"),MOD(ROW(),6)+1),3),"")</f>
        <v/>
      </c>
      <c r="H819" s="11"/>
      <c r="I819" s="230"/>
      <c r="J819" s="225"/>
      <c r="K819" s="233"/>
      <c r="L819" s="163"/>
      <c r="M819" s="146"/>
      <c r="N819" s="146" t="str">
        <f t="shared" ref="N819" si="1435">IF(L816="","",IF(L816="X","X",IF($E$2&lt;L816,"X
未達首次列計年度
Not reaching the initial calculation year",IF($E$2&gt;M816,"X
已過審核範圍 
Out of the audit scope","V"))))</f>
        <v/>
      </c>
      <c r="O819" s="149"/>
      <c r="P819" s="112"/>
      <c r="Q819" s="216"/>
    </row>
    <row r="820" spans="2:17" ht="24.75" customHeight="1">
      <c r="B820" s="219" t="str">
        <f t="shared" si="1432"/>
        <v/>
      </c>
      <c r="C820" s="222"/>
      <c r="D820" s="225"/>
      <c r="E820" s="225"/>
      <c r="F820" s="132"/>
      <c r="G820" s="45" t="str" cm="1">
        <f t="array" ref="G820">IFERROR(INDEX(對照用!$B$1:$D$103,SMALL(IF(對照用!$B$1:$B$103=E816,ROW(對照用!$B$1:$B$103),"X"),MOD(ROW(),6)+1),3),"")</f>
        <v/>
      </c>
      <c r="H820" s="11"/>
      <c r="I820" s="230"/>
      <c r="J820" s="225"/>
      <c r="K820" s="233"/>
      <c r="L820" s="163"/>
      <c r="M820" s="146"/>
      <c r="N820" s="146" t="str">
        <f t="shared" ref="N820" si="1436">IF(L816="","",IF(L816="X","X",IF($E$2&lt;L816,"X
未達首次列計年度
Not reaching the initial calculation year",IF($E$2&gt;M816,"X
已過審核範圍 
Out of the audit scope","V"))))</f>
        <v/>
      </c>
      <c r="O820" s="149"/>
      <c r="P820" s="112"/>
      <c r="Q820" s="216"/>
    </row>
    <row r="821" spans="2:17" ht="24.75" customHeight="1" thickBot="1">
      <c r="B821" s="220" t="str">
        <f t="shared" si="1432"/>
        <v/>
      </c>
      <c r="C821" s="223"/>
      <c r="D821" s="226"/>
      <c r="E821" s="226"/>
      <c r="F821" s="228"/>
      <c r="G821" s="46" t="str" cm="1">
        <f t="array" ref="G821">IFERROR(INDEX(對照用!$B$1:$D$103,SMALL(IF(對照用!$B$1:$B$103=E816,ROW(對照用!$B$1:$B$103),"X"),MOD(ROW(),6)+1),3),"")</f>
        <v/>
      </c>
      <c r="H821" s="12"/>
      <c r="I821" s="231"/>
      <c r="J821" s="226"/>
      <c r="K821" s="234"/>
      <c r="L821" s="236"/>
      <c r="M821" s="210"/>
      <c r="N821" s="210" t="str">
        <f t="shared" ref="N821" si="1437">IF(L816="","",IF(L816="X","X",IF($E$2&lt;L816,"X
未達首次列計年度
Not reaching the initial calculation year",IF($E$2&gt;M816,"X
已過審核範圍 
Out of the audit scope","V"))))</f>
        <v/>
      </c>
      <c r="O821" s="212"/>
      <c r="P821" s="214"/>
      <c r="Q821" s="217"/>
    </row>
    <row r="822" spans="2:17" ht="24.75" customHeight="1">
      <c r="B822" s="218" t="str">
        <f t="shared" ref="B822" si="1438">IF(E822&lt;&gt;"",B816+1,"")</f>
        <v/>
      </c>
      <c r="C822" s="221" t="str">
        <f t="shared" ref="C822" si="1439">IF(D822&lt;&gt;"",IF(D822&lt;$E$2,"舊","當"),"")</f>
        <v/>
      </c>
      <c r="D822" s="224"/>
      <c r="E822" s="224"/>
      <c r="F822" s="227" t="str">
        <f>_xlfn.IFNA(VLOOKUP(E822,對照用!$B:$C,2,0)," ")</f>
        <v xml:space="preserve"> </v>
      </c>
      <c r="G822" s="44" t="str" cm="1">
        <f t="array" ref="G822">IFERROR(INDEX(對照用!$B$1:$D$103,SMALL(IF(對照用!$B$1:$B$103=E822,ROW(對照用!$B$1:$B$103),"X"),MOD(ROW(),6)+1),3),"")</f>
        <v/>
      </c>
      <c r="H822" s="10"/>
      <c r="I822" s="229"/>
      <c r="J822" s="224"/>
      <c r="K822" s="232"/>
      <c r="L822" s="235"/>
      <c r="M822" s="209" t="str">
        <f t="shared" ref="M822" si="1440">IF(L822="X","X",IF(L822&lt;&gt;0,L822+9,""))</f>
        <v/>
      </c>
      <c r="N822" s="209" t="str">
        <f t="shared" ref="N822" si="1441">IF(L822="","",IF(L822="X","X",IF($E$2&lt;L822,"X
未達首次列計年度
Not reaching the initial calculation year",IF($E$2&gt;M822,"X
已過審核範圍 
Out of the audit scope","V"))))</f>
        <v/>
      </c>
      <c r="O822" s="211"/>
      <c r="P822" s="213" t="str">
        <f t="shared" ref="P822" si="1442">IF(N822="X
未達首次列計年度
Not reaching the initial calculation year",0,IF(N822="X
已過審核範圍 
Out of the audit scope",0,IF(N822="X",0,IF(N822="","",IF(O822&lt;&gt;"",O822,I822)))))</f>
        <v/>
      </c>
      <c r="Q822" s="215"/>
    </row>
    <row r="823" spans="2:17" ht="24.75" customHeight="1">
      <c r="B823" s="219" t="str">
        <f t="shared" ref="B823:B827" si="1443">B822</f>
        <v/>
      </c>
      <c r="C823" s="222"/>
      <c r="D823" s="225"/>
      <c r="E823" s="225"/>
      <c r="F823" s="132"/>
      <c r="G823" s="45" t="str" cm="1">
        <f t="array" ref="G823">IFERROR(INDEX(對照用!$B$1:$D$103,SMALL(IF(對照用!$B$1:$B$103=E822,ROW(對照用!$B$1:$B$103),"X"),MOD(ROW(),6)+1),3),"")</f>
        <v/>
      </c>
      <c r="H823" s="11"/>
      <c r="I823" s="230"/>
      <c r="J823" s="225"/>
      <c r="K823" s="233"/>
      <c r="L823" s="163"/>
      <c r="M823" s="146"/>
      <c r="N823" s="146" t="str">
        <f t="shared" ref="N823" si="1444">IF(L822="","",IF(L822="X","X",IF($E$2&lt;L822,"X
未達首次列計年度
Not reaching the initial calculation year",IF($E$2&gt;M822,"X
已過審核範圍 
Out of the audit scope","V"))))</f>
        <v/>
      </c>
      <c r="O823" s="149"/>
      <c r="P823" s="112"/>
      <c r="Q823" s="216"/>
    </row>
    <row r="824" spans="2:17" ht="24.75" customHeight="1">
      <c r="B824" s="219" t="str">
        <f t="shared" si="1443"/>
        <v/>
      </c>
      <c r="C824" s="222"/>
      <c r="D824" s="225"/>
      <c r="E824" s="225"/>
      <c r="F824" s="132"/>
      <c r="G824" s="45" t="str" cm="1">
        <f t="array" ref="G824">IFERROR(INDEX(對照用!$B$1:$D$103,SMALL(IF(對照用!$B$1:$B$103=E822,ROW(對照用!$B$1:$B$103),"X"),MOD(ROW(),6)+1),3),"")</f>
        <v/>
      </c>
      <c r="H824" s="11"/>
      <c r="I824" s="230"/>
      <c r="J824" s="225"/>
      <c r="K824" s="233"/>
      <c r="L824" s="163"/>
      <c r="M824" s="146"/>
      <c r="N824" s="146" t="str">
        <f t="shared" ref="N824" si="1445">IF(L822="","",IF(L822="X","X",IF($E$2&lt;L822,"X
未達首次列計年度
Not reaching the initial calculation year",IF($E$2&gt;M822,"X
已過審核範圍 
Out of the audit scope","V"))))</f>
        <v/>
      </c>
      <c r="O824" s="149"/>
      <c r="P824" s="112"/>
      <c r="Q824" s="216"/>
    </row>
    <row r="825" spans="2:17" ht="24.75" customHeight="1">
      <c r="B825" s="219" t="str">
        <f t="shared" si="1443"/>
        <v/>
      </c>
      <c r="C825" s="222"/>
      <c r="D825" s="225"/>
      <c r="E825" s="225"/>
      <c r="F825" s="132"/>
      <c r="G825" s="45" t="str" cm="1">
        <f t="array" ref="G825">IFERROR(INDEX(對照用!$B$1:$D$103,SMALL(IF(對照用!$B$1:$B$103=E822,ROW(對照用!$B$1:$B$103),"X"),MOD(ROW(),6)+1),3),"")</f>
        <v/>
      </c>
      <c r="H825" s="11"/>
      <c r="I825" s="230"/>
      <c r="J825" s="225"/>
      <c r="K825" s="233"/>
      <c r="L825" s="163"/>
      <c r="M825" s="146"/>
      <c r="N825" s="146" t="str">
        <f t="shared" ref="N825" si="1446">IF(L822="","",IF(L822="X","X",IF($E$2&lt;L822,"X
未達首次列計年度
Not reaching the initial calculation year",IF($E$2&gt;M822,"X
已過審核範圍 
Out of the audit scope","V"))))</f>
        <v/>
      </c>
      <c r="O825" s="149"/>
      <c r="P825" s="112"/>
      <c r="Q825" s="216"/>
    </row>
    <row r="826" spans="2:17" ht="24.75" customHeight="1">
      <c r="B826" s="219" t="str">
        <f t="shared" si="1443"/>
        <v/>
      </c>
      <c r="C826" s="222"/>
      <c r="D826" s="225"/>
      <c r="E826" s="225"/>
      <c r="F826" s="132"/>
      <c r="G826" s="45" t="str" cm="1">
        <f t="array" ref="G826">IFERROR(INDEX(對照用!$B$1:$D$103,SMALL(IF(對照用!$B$1:$B$103=E822,ROW(對照用!$B$1:$B$103),"X"),MOD(ROW(),6)+1),3),"")</f>
        <v/>
      </c>
      <c r="H826" s="11"/>
      <c r="I826" s="230"/>
      <c r="J826" s="225"/>
      <c r="K826" s="233"/>
      <c r="L826" s="163"/>
      <c r="M826" s="146"/>
      <c r="N826" s="146" t="str">
        <f t="shared" ref="N826" si="1447">IF(L822="","",IF(L822="X","X",IF($E$2&lt;L822,"X
未達首次列計年度
Not reaching the initial calculation year",IF($E$2&gt;M822,"X
已過審核範圍 
Out of the audit scope","V"))))</f>
        <v/>
      </c>
      <c r="O826" s="149"/>
      <c r="P826" s="112"/>
      <c r="Q826" s="216"/>
    </row>
    <row r="827" spans="2:17" ht="24.75" customHeight="1" thickBot="1">
      <c r="B827" s="220" t="str">
        <f t="shared" si="1443"/>
        <v/>
      </c>
      <c r="C827" s="223"/>
      <c r="D827" s="226"/>
      <c r="E827" s="226"/>
      <c r="F827" s="228"/>
      <c r="G827" s="46" t="str" cm="1">
        <f t="array" ref="G827">IFERROR(INDEX(對照用!$B$1:$D$103,SMALL(IF(對照用!$B$1:$B$103=E822,ROW(對照用!$B$1:$B$103),"X"),MOD(ROW(),6)+1),3),"")</f>
        <v/>
      </c>
      <c r="H827" s="12"/>
      <c r="I827" s="231"/>
      <c r="J827" s="226"/>
      <c r="K827" s="234"/>
      <c r="L827" s="236"/>
      <c r="M827" s="210"/>
      <c r="N827" s="210" t="str">
        <f t="shared" ref="N827" si="1448">IF(L822="","",IF(L822="X","X",IF($E$2&lt;L822,"X
未達首次列計年度
Not reaching the initial calculation year",IF($E$2&gt;M822,"X
已過審核範圍 
Out of the audit scope","V"))))</f>
        <v/>
      </c>
      <c r="O827" s="212"/>
      <c r="P827" s="214"/>
      <c r="Q827" s="217"/>
    </row>
    <row r="828" spans="2:17" ht="24.75" customHeight="1">
      <c r="B828" s="218" t="str">
        <f t="shared" ref="B828" si="1449">IF(E828&lt;&gt;"",B822+1,"")</f>
        <v/>
      </c>
      <c r="C828" s="221" t="str">
        <f t="shared" ref="C828" si="1450">IF(D828&lt;&gt;"",IF(D828&lt;$E$2,"舊","當"),"")</f>
        <v/>
      </c>
      <c r="D828" s="224"/>
      <c r="E828" s="224"/>
      <c r="F828" s="227" t="str">
        <f>_xlfn.IFNA(VLOOKUP(E828,對照用!$B:$C,2,0)," ")</f>
        <v xml:space="preserve"> </v>
      </c>
      <c r="G828" s="44" t="str" cm="1">
        <f t="array" ref="G828">IFERROR(INDEX(對照用!$B$1:$D$103,SMALL(IF(對照用!$B$1:$B$103=E828,ROW(對照用!$B$1:$B$103),"X"),MOD(ROW(),6)+1),3),"")</f>
        <v/>
      </c>
      <c r="H828" s="10"/>
      <c r="I828" s="229"/>
      <c r="J828" s="224"/>
      <c r="K828" s="232"/>
      <c r="L828" s="235"/>
      <c r="M828" s="209" t="str">
        <f t="shared" ref="M828" si="1451">IF(L828="X","X",IF(L828&lt;&gt;0,L828+9,""))</f>
        <v/>
      </c>
      <c r="N828" s="209" t="str">
        <f t="shared" ref="N828" si="1452">IF(L828="","",IF(L828="X","X",IF($E$2&lt;L828,"X
未達首次列計年度
Not reaching the initial calculation year",IF($E$2&gt;M828,"X
已過審核範圍 
Out of the audit scope","V"))))</f>
        <v/>
      </c>
      <c r="O828" s="211"/>
      <c r="P828" s="213" t="str">
        <f t="shared" ref="P828" si="1453">IF(N828="X
未達首次列計年度
Not reaching the initial calculation year",0,IF(N828="X
已過審核範圍 
Out of the audit scope",0,IF(N828="X",0,IF(N828="","",IF(O828&lt;&gt;"",O828,I828)))))</f>
        <v/>
      </c>
      <c r="Q828" s="215"/>
    </row>
    <row r="829" spans="2:17" ht="24.75" customHeight="1">
      <c r="B829" s="219" t="str">
        <f t="shared" ref="B829:B833" si="1454">B828</f>
        <v/>
      </c>
      <c r="C829" s="222"/>
      <c r="D829" s="225"/>
      <c r="E829" s="225"/>
      <c r="F829" s="132"/>
      <c r="G829" s="45" t="str" cm="1">
        <f t="array" ref="G829">IFERROR(INDEX(對照用!$B$1:$D$103,SMALL(IF(對照用!$B$1:$B$103=E828,ROW(對照用!$B$1:$B$103),"X"),MOD(ROW(),6)+1),3),"")</f>
        <v/>
      </c>
      <c r="H829" s="11"/>
      <c r="I829" s="230"/>
      <c r="J829" s="225"/>
      <c r="K829" s="233"/>
      <c r="L829" s="163"/>
      <c r="M829" s="146"/>
      <c r="N829" s="146" t="str">
        <f t="shared" ref="N829" si="1455">IF(L828="","",IF(L828="X","X",IF($E$2&lt;L828,"X
未達首次列計年度
Not reaching the initial calculation year",IF($E$2&gt;M828,"X
已過審核範圍 
Out of the audit scope","V"))))</f>
        <v/>
      </c>
      <c r="O829" s="149"/>
      <c r="P829" s="112"/>
      <c r="Q829" s="216"/>
    </row>
    <row r="830" spans="2:17" ht="24.75" customHeight="1">
      <c r="B830" s="219" t="str">
        <f t="shared" si="1454"/>
        <v/>
      </c>
      <c r="C830" s="222"/>
      <c r="D830" s="225"/>
      <c r="E830" s="225"/>
      <c r="F830" s="132"/>
      <c r="G830" s="45" t="str" cm="1">
        <f t="array" ref="G830">IFERROR(INDEX(對照用!$B$1:$D$103,SMALL(IF(對照用!$B$1:$B$103=E828,ROW(對照用!$B$1:$B$103),"X"),MOD(ROW(),6)+1),3),"")</f>
        <v/>
      </c>
      <c r="H830" s="11"/>
      <c r="I830" s="230"/>
      <c r="J830" s="225"/>
      <c r="K830" s="233"/>
      <c r="L830" s="163"/>
      <c r="M830" s="146"/>
      <c r="N830" s="146" t="str">
        <f t="shared" ref="N830" si="1456">IF(L828="","",IF(L828="X","X",IF($E$2&lt;L828,"X
未達首次列計年度
Not reaching the initial calculation year",IF($E$2&gt;M828,"X
已過審核範圍 
Out of the audit scope","V"))))</f>
        <v/>
      </c>
      <c r="O830" s="149"/>
      <c r="P830" s="112"/>
      <c r="Q830" s="216"/>
    </row>
    <row r="831" spans="2:17" ht="24.75" customHeight="1">
      <c r="B831" s="219" t="str">
        <f t="shared" si="1454"/>
        <v/>
      </c>
      <c r="C831" s="222"/>
      <c r="D831" s="225"/>
      <c r="E831" s="225"/>
      <c r="F831" s="132"/>
      <c r="G831" s="45" t="str" cm="1">
        <f t="array" ref="G831">IFERROR(INDEX(對照用!$B$1:$D$103,SMALL(IF(對照用!$B$1:$B$103=E828,ROW(對照用!$B$1:$B$103),"X"),MOD(ROW(),6)+1),3),"")</f>
        <v/>
      </c>
      <c r="H831" s="11"/>
      <c r="I831" s="230"/>
      <c r="J831" s="225"/>
      <c r="K831" s="233"/>
      <c r="L831" s="163"/>
      <c r="M831" s="146"/>
      <c r="N831" s="146" t="str">
        <f t="shared" ref="N831" si="1457">IF(L828="","",IF(L828="X","X",IF($E$2&lt;L828,"X
未達首次列計年度
Not reaching the initial calculation year",IF($E$2&gt;M828,"X
已過審核範圍 
Out of the audit scope","V"))))</f>
        <v/>
      </c>
      <c r="O831" s="149"/>
      <c r="P831" s="112"/>
      <c r="Q831" s="216"/>
    </row>
    <row r="832" spans="2:17" ht="24.75" customHeight="1">
      <c r="B832" s="219" t="str">
        <f t="shared" si="1454"/>
        <v/>
      </c>
      <c r="C832" s="222"/>
      <c r="D832" s="225"/>
      <c r="E832" s="225"/>
      <c r="F832" s="132"/>
      <c r="G832" s="45" t="str" cm="1">
        <f t="array" ref="G832">IFERROR(INDEX(對照用!$B$1:$D$103,SMALL(IF(對照用!$B$1:$B$103=E828,ROW(對照用!$B$1:$B$103),"X"),MOD(ROW(),6)+1),3),"")</f>
        <v/>
      </c>
      <c r="H832" s="11"/>
      <c r="I832" s="230"/>
      <c r="J832" s="225"/>
      <c r="K832" s="233"/>
      <c r="L832" s="163"/>
      <c r="M832" s="146"/>
      <c r="N832" s="146" t="str">
        <f t="shared" ref="N832" si="1458">IF(L828="","",IF(L828="X","X",IF($E$2&lt;L828,"X
未達首次列計年度
Not reaching the initial calculation year",IF($E$2&gt;M828,"X
已過審核範圍 
Out of the audit scope","V"))))</f>
        <v/>
      </c>
      <c r="O832" s="149"/>
      <c r="P832" s="112"/>
      <c r="Q832" s="216"/>
    </row>
    <row r="833" spans="2:17" ht="24.75" customHeight="1" thickBot="1">
      <c r="B833" s="220" t="str">
        <f t="shared" si="1454"/>
        <v/>
      </c>
      <c r="C833" s="223"/>
      <c r="D833" s="226"/>
      <c r="E833" s="226"/>
      <c r="F833" s="228"/>
      <c r="G833" s="46" t="str" cm="1">
        <f t="array" ref="G833">IFERROR(INDEX(對照用!$B$1:$D$103,SMALL(IF(對照用!$B$1:$B$103=E828,ROW(對照用!$B$1:$B$103),"X"),MOD(ROW(),6)+1),3),"")</f>
        <v/>
      </c>
      <c r="H833" s="12"/>
      <c r="I833" s="231"/>
      <c r="J833" s="226"/>
      <c r="K833" s="234"/>
      <c r="L833" s="236"/>
      <c r="M833" s="210"/>
      <c r="N833" s="210" t="str">
        <f t="shared" ref="N833" si="1459">IF(L828="","",IF(L828="X","X",IF($E$2&lt;L828,"X
未達首次列計年度
Not reaching the initial calculation year",IF($E$2&gt;M828,"X
已過審核範圍 
Out of the audit scope","V"))))</f>
        <v/>
      </c>
      <c r="O833" s="212"/>
      <c r="P833" s="214"/>
      <c r="Q833" s="217"/>
    </row>
    <row r="834" spans="2:17" ht="24.75" customHeight="1">
      <c r="B834" s="218" t="str">
        <f t="shared" ref="B834" si="1460">IF(E834&lt;&gt;"",B828+1,"")</f>
        <v/>
      </c>
      <c r="C834" s="221" t="str">
        <f t="shared" ref="C834" si="1461">IF(D834&lt;&gt;"",IF(D834&lt;$E$2,"舊","當"),"")</f>
        <v/>
      </c>
      <c r="D834" s="224"/>
      <c r="E834" s="224"/>
      <c r="F834" s="227" t="str">
        <f>_xlfn.IFNA(VLOOKUP(E834,對照用!$B:$C,2,0)," ")</f>
        <v xml:space="preserve"> </v>
      </c>
      <c r="G834" s="44" t="str" cm="1">
        <f t="array" ref="G834">IFERROR(INDEX(對照用!$B$1:$D$103,SMALL(IF(對照用!$B$1:$B$103=E834,ROW(對照用!$B$1:$B$103),"X"),MOD(ROW(),6)+1),3),"")</f>
        <v/>
      </c>
      <c r="H834" s="10"/>
      <c r="I834" s="229"/>
      <c r="J834" s="224"/>
      <c r="K834" s="232"/>
      <c r="L834" s="235"/>
      <c r="M834" s="209" t="str">
        <f t="shared" ref="M834" si="1462">IF(L834="X","X",IF(L834&lt;&gt;0,L834+9,""))</f>
        <v/>
      </c>
      <c r="N834" s="209" t="str">
        <f t="shared" ref="N834" si="1463">IF(L834="","",IF(L834="X","X",IF($E$2&lt;L834,"X
未達首次列計年度
Not reaching the initial calculation year",IF($E$2&gt;M834,"X
已過審核範圍 
Out of the audit scope","V"))))</f>
        <v/>
      </c>
      <c r="O834" s="211"/>
      <c r="P834" s="213" t="str">
        <f t="shared" ref="P834" si="1464">IF(N834="X
未達首次列計年度
Not reaching the initial calculation year",0,IF(N834="X
已過審核範圍 
Out of the audit scope",0,IF(N834="X",0,IF(N834="","",IF(O834&lt;&gt;"",O834,I834)))))</f>
        <v/>
      </c>
      <c r="Q834" s="215"/>
    </row>
    <row r="835" spans="2:17" ht="24.75" customHeight="1">
      <c r="B835" s="219" t="str">
        <f t="shared" ref="B835:B839" si="1465">B834</f>
        <v/>
      </c>
      <c r="C835" s="222"/>
      <c r="D835" s="225"/>
      <c r="E835" s="225"/>
      <c r="F835" s="132"/>
      <c r="G835" s="45" t="str" cm="1">
        <f t="array" ref="G835">IFERROR(INDEX(對照用!$B$1:$D$103,SMALL(IF(對照用!$B$1:$B$103=E834,ROW(對照用!$B$1:$B$103),"X"),MOD(ROW(),6)+1),3),"")</f>
        <v/>
      </c>
      <c r="H835" s="11"/>
      <c r="I835" s="230"/>
      <c r="J835" s="225"/>
      <c r="K835" s="233"/>
      <c r="L835" s="163"/>
      <c r="M835" s="146"/>
      <c r="N835" s="146" t="str">
        <f t="shared" ref="N835" si="1466">IF(L834="","",IF(L834="X","X",IF($E$2&lt;L834,"X
未達首次列計年度
Not reaching the initial calculation year",IF($E$2&gt;M834,"X
已過審核範圍 
Out of the audit scope","V"))))</f>
        <v/>
      </c>
      <c r="O835" s="149"/>
      <c r="P835" s="112"/>
      <c r="Q835" s="216"/>
    </row>
    <row r="836" spans="2:17" ht="24.75" customHeight="1">
      <c r="B836" s="219" t="str">
        <f t="shared" si="1465"/>
        <v/>
      </c>
      <c r="C836" s="222"/>
      <c r="D836" s="225"/>
      <c r="E836" s="225"/>
      <c r="F836" s="132"/>
      <c r="G836" s="45" t="str" cm="1">
        <f t="array" ref="G836">IFERROR(INDEX(對照用!$B$1:$D$103,SMALL(IF(對照用!$B$1:$B$103=E834,ROW(對照用!$B$1:$B$103),"X"),MOD(ROW(),6)+1),3),"")</f>
        <v/>
      </c>
      <c r="H836" s="11"/>
      <c r="I836" s="230"/>
      <c r="J836" s="225"/>
      <c r="K836" s="233"/>
      <c r="L836" s="163"/>
      <c r="M836" s="146"/>
      <c r="N836" s="146" t="str">
        <f t="shared" ref="N836" si="1467">IF(L834="","",IF(L834="X","X",IF($E$2&lt;L834,"X
未達首次列計年度
Not reaching the initial calculation year",IF($E$2&gt;M834,"X
已過審核範圍 
Out of the audit scope","V"))))</f>
        <v/>
      </c>
      <c r="O836" s="149"/>
      <c r="P836" s="112"/>
      <c r="Q836" s="216"/>
    </row>
    <row r="837" spans="2:17" ht="24.75" customHeight="1">
      <c r="B837" s="219" t="str">
        <f t="shared" si="1465"/>
        <v/>
      </c>
      <c r="C837" s="222"/>
      <c r="D837" s="225"/>
      <c r="E837" s="225"/>
      <c r="F837" s="132"/>
      <c r="G837" s="45" t="str" cm="1">
        <f t="array" ref="G837">IFERROR(INDEX(對照用!$B$1:$D$103,SMALL(IF(對照用!$B$1:$B$103=E834,ROW(對照用!$B$1:$B$103),"X"),MOD(ROW(),6)+1),3),"")</f>
        <v/>
      </c>
      <c r="H837" s="11"/>
      <c r="I837" s="230"/>
      <c r="J837" s="225"/>
      <c r="K837" s="233"/>
      <c r="L837" s="163"/>
      <c r="M837" s="146"/>
      <c r="N837" s="146" t="str">
        <f t="shared" ref="N837" si="1468">IF(L834="","",IF(L834="X","X",IF($E$2&lt;L834,"X
未達首次列計年度
Not reaching the initial calculation year",IF($E$2&gt;M834,"X
已過審核範圍 
Out of the audit scope","V"))))</f>
        <v/>
      </c>
      <c r="O837" s="149"/>
      <c r="P837" s="112"/>
      <c r="Q837" s="216"/>
    </row>
    <row r="838" spans="2:17" ht="24.75" customHeight="1">
      <c r="B838" s="219" t="str">
        <f t="shared" si="1465"/>
        <v/>
      </c>
      <c r="C838" s="222"/>
      <c r="D838" s="225"/>
      <c r="E838" s="225"/>
      <c r="F838" s="132"/>
      <c r="G838" s="45" t="str" cm="1">
        <f t="array" ref="G838">IFERROR(INDEX(對照用!$B$1:$D$103,SMALL(IF(對照用!$B$1:$B$103=E834,ROW(對照用!$B$1:$B$103),"X"),MOD(ROW(),6)+1),3),"")</f>
        <v/>
      </c>
      <c r="H838" s="11"/>
      <c r="I838" s="230"/>
      <c r="J838" s="225"/>
      <c r="K838" s="233"/>
      <c r="L838" s="163"/>
      <c r="M838" s="146"/>
      <c r="N838" s="146" t="str">
        <f t="shared" ref="N838" si="1469">IF(L834="","",IF(L834="X","X",IF($E$2&lt;L834,"X
未達首次列計年度
Not reaching the initial calculation year",IF($E$2&gt;M834,"X
已過審核範圍 
Out of the audit scope","V"))))</f>
        <v/>
      </c>
      <c r="O838" s="149"/>
      <c r="P838" s="112"/>
      <c r="Q838" s="216"/>
    </row>
    <row r="839" spans="2:17" ht="24.75" customHeight="1" thickBot="1">
      <c r="B839" s="220" t="str">
        <f t="shared" si="1465"/>
        <v/>
      </c>
      <c r="C839" s="223"/>
      <c r="D839" s="226"/>
      <c r="E839" s="226"/>
      <c r="F839" s="228"/>
      <c r="G839" s="46" t="str" cm="1">
        <f t="array" ref="G839">IFERROR(INDEX(對照用!$B$1:$D$103,SMALL(IF(對照用!$B$1:$B$103=E834,ROW(對照用!$B$1:$B$103),"X"),MOD(ROW(),6)+1),3),"")</f>
        <v/>
      </c>
      <c r="H839" s="12"/>
      <c r="I839" s="231"/>
      <c r="J839" s="226"/>
      <c r="K839" s="234"/>
      <c r="L839" s="236"/>
      <c r="M839" s="210"/>
      <c r="N839" s="210" t="str">
        <f t="shared" ref="N839" si="1470">IF(L834="","",IF(L834="X","X",IF($E$2&lt;L834,"X
未達首次列計年度
Not reaching the initial calculation year",IF($E$2&gt;M834,"X
已過審核範圍 
Out of the audit scope","V"))))</f>
        <v/>
      </c>
      <c r="O839" s="212"/>
      <c r="P839" s="214"/>
      <c r="Q839" s="217"/>
    </row>
    <row r="840" spans="2:17" ht="24.75" customHeight="1">
      <c r="B840" s="218" t="str">
        <f t="shared" ref="B840" si="1471">IF(E840&lt;&gt;"",B834+1,"")</f>
        <v/>
      </c>
      <c r="C840" s="221" t="str">
        <f t="shared" ref="C840" si="1472">IF(D840&lt;&gt;"",IF(D840&lt;$E$2,"舊","當"),"")</f>
        <v/>
      </c>
      <c r="D840" s="224"/>
      <c r="E840" s="224"/>
      <c r="F840" s="227" t="str">
        <f>_xlfn.IFNA(VLOOKUP(E840,對照用!$B:$C,2,0)," ")</f>
        <v xml:space="preserve"> </v>
      </c>
      <c r="G840" s="44" t="str" cm="1">
        <f t="array" ref="G840">IFERROR(INDEX(對照用!$B$1:$D$103,SMALL(IF(對照用!$B$1:$B$103=E840,ROW(對照用!$B$1:$B$103),"X"),MOD(ROW(),6)+1),3),"")</f>
        <v/>
      </c>
      <c r="H840" s="10"/>
      <c r="I840" s="229"/>
      <c r="J840" s="224"/>
      <c r="K840" s="232"/>
      <c r="L840" s="235"/>
      <c r="M840" s="209" t="str">
        <f t="shared" ref="M840" si="1473">IF(L840="X","X",IF(L840&lt;&gt;0,L840+9,""))</f>
        <v/>
      </c>
      <c r="N840" s="209" t="str">
        <f t="shared" ref="N840" si="1474">IF(L840="","",IF(L840="X","X",IF($E$2&lt;L840,"X
未達首次列計年度
Not reaching the initial calculation year",IF($E$2&gt;M840,"X
已過審核範圍 
Out of the audit scope","V"))))</f>
        <v/>
      </c>
      <c r="O840" s="211"/>
      <c r="P840" s="213" t="str">
        <f t="shared" ref="P840" si="1475">IF(N840="X
未達首次列計年度
Not reaching the initial calculation year",0,IF(N840="X
已過審核範圍 
Out of the audit scope",0,IF(N840="X",0,IF(N840="","",IF(O840&lt;&gt;"",O840,I840)))))</f>
        <v/>
      </c>
      <c r="Q840" s="215"/>
    </row>
    <row r="841" spans="2:17" ht="24.75" customHeight="1">
      <c r="B841" s="219" t="str">
        <f t="shared" ref="B841:B845" si="1476">B840</f>
        <v/>
      </c>
      <c r="C841" s="222"/>
      <c r="D841" s="225"/>
      <c r="E841" s="225"/>
      <c r="F841" s="132"/>
      <c r="G841" s="45" t="str" cm="1">
        <f t="array" ref="G841">IFERROR(INDEX(對照用!$B$1:$D$103,SMALL(IF(對照用!$B$1:$B$103=E840,ROW(對照用!$B$1:$B$103),"X"),MOD(ROW(),6)+1),3),"")</f>
        <v/>
      </c>
      <c r="H841" s="11"/>
      <c r="I841" s="230"/>
      <c r="J841" s="225"/>
      <c r="K841" s="233"/>
      <c r="L841" s="163"/>
      <c r="M841" s="146"/>
      <c r="N841" s="146" t="str">
        <f t="shared" ref="N841" si="1477">IF(L840="","",IF(L840="X","X",IF($E$2&lt;L840,"X
未達首次列計年度
Not reaching the initial calculation year",IF($E$2&gt;M840,"X
已過審核範圍 
Out of the audit scope","V"))))</f>
        <v/>
      </c>
      <c r="O841" s="149"/>
      <c r="P841" s="112"/>
      <c r="Q841" s="216"/>
    </row>
    <row r="842" spans="2:17" ht="24.75" customHeight="1">
      <c r="B842" s="219" t="str">
        <f t="shared" si="1476"/>
        <v/>
      </c>
      <c r="C842" s="222"/>
      <c r="D842" s="225"/>
      <c r="E842" s="225"/>
      <c r="F842" s="132"/>
      <c r="G842" s="45" t="str" cm="1">
        <f t="array" ref="G842">IFERROR(INDEX(對照用!$B$1:$D$103,SMALL(IF(對照用!$B$1:$B$103=E840,ROW(對照用!$B$1:$B$103),"X"),MOD(ROW(),6)+1),3),"")</f>
        <v/>
      </c>
      <c r="H842" s="11"/>
      <c r="I842" s="230"/>
      <c r="J842" s="225"/>
      <c r="K842" s="233"/>
      <c r="L842" s="163"/>
      <c r="M842" s="146"/>
      <c r="N842" s="146" t="str">
        <f t="shared" ref="N842" si="1478">IF(L840="","",IF(L840="X","X",IF($E$2&lt;L840,"X
未達首次列計年度
Not reaching the initial calculation year",IF($E$2&gt;M840,"X
已過審核範圍 
Out of the audit scope","V"))))</f>
        <v/>
      </c>
      <c r="O842" s="149"/>
      <c r="P842" s="112"/>
      <c r="Q842" s="216"/>
    </row>
    <row r="843" spans="2:17" ht="24.75" customHeight="1">
      <c r="B843" s="219" t="str">
        <f t="shared" si="1476"/>
        <v/>
      </c>
      <c r="C843" s="222"/>
      <c r="D843" s="225"/>
      <c r="E843" s="225"/>
      <c r="F843" s="132"/>
      <c r="G843" s="45" t="str" cm="1">
        <f t="array" ref="G843">IFERROR(INDEX(對照用!$B$1:$D$103,SMALL(IF(對照用!$B$1:$B$103=E840,ROW(對照用!$B$1:$B$103),"X"),MOD(ROW(),6)+1),3),"")</f>
        <v/>
      </c>
      <c r="H843" s="11"/>
      <c r="I843" s="230"/>
      <c r="J843" s="225"/>
      <c r="K843" s="233"/>
      <c r="L843" s="163"/>
      <c r="M843" s="146"/>
      <c r="N843" s="146" t="str">
        <f t="shared" ref="N843" si="1479">IF(L840="","",IF(L840="X","X",IF($E$2&lt;L840,"X
未達首次列計年度
Not reaching the initial calculation year",IF($E$2&gt;M840,"X
已過審核範圍 
Out of the audit scope","V"))))</f>
        <v/>
      </c>
      <c r="O843" s="149"/>
      <c r="P843" s="112"/>
      <c r="Q843" s="216"/>
    </row>
    <row r="844" spans="2:17" ht="24.75" customHeight="1">
      <c r="B844" s="219" t="str">
        <f t="shared" si="1476"/>
        <v/>
      </c>
      <c r="C844" s="222"/>
      <c r="D844" s="225"/>
      <c r="E844" s="225"/>
      <c r="F844" s="132"/>
      <c r="G844" s="45" t="str" cm="1">
        <f t="array" ref="G844">IFERROR(INDEX(對照用!$B$1:$D$103,SMALL(IF(對照用!$B$1:$B$103=E840,ROW(對照用!$B$1:$B$103),"X"),MOD(ROW(),6)+1),3),"")</f>
        <v/>
      </c>
      <c r="H844" s="11"/>
      <c r="I844" s="230"/>
      <c r="J844" s="225"/>
      <c r="K844" s="233"/>
      <c r="L844" s="163"/>
      <c r="M844" s="146"/>
      <c r="N844" s="146" t="str">
        <f t="shared" ref="N844" si="1480">IF(L840="","",IF(L840="X","X",IF($E$2&lt;L840,"X
未達首次列計年度
Not reaching the initial calculation year",IF($E$2&gt;M840,"X
已過審核範圍 
Out of the audit scope","V"))))</f>
        <v/>
      </c>
      <c r="O844" s="149"/>
      <c r="P844" s="112"/>
      <c r="Q844" s="216"/>
    </row>
    <row r="845" spans="2:17" ht="24.75" customHeight="1" thickBot="1">
      <c r="B845" s="220" t="str">
        <f t="shared" si="1476"/>
        <v/>
      </c>
      <c r="C845" s="223"/>
      <c r="D845" s="226"/>
      <c r="E845" s="226"/>
      <c r="F845" s="228"/>
      <c r="G845" s="46" t="str" cm="1">
        <f t="array" ref="G845">IFERROR(INDEX(對照用!$B$1:$D$103,SMALL(IF(對照用!$B$1:$B$103=E840,ROW(對照用!$B$1:$B$103),"X"),MOD(ROW(),6)+1),3),"")</f>
        <v/>
      </c>
      <c r="H845" s="12"/>
      <c r="I845" s="231"/>
      <c r="J845" s="226"/>
      <c r="K845" s="234"/>
      <c r="L845" s="236"/>
      <c r="M845" s="210"/>
      <c r="N845" s="210" t="str">
        <f t="shared" ref="N845" si="1481">IF(L840="","",IF(L840="X","X",IF($E$2&lt;L840,"X
未達首次列計年度
Not reaching the initial calculation year",IF($E$2&gt;M840,"X
已過審核範圍 
Out of the audit scope","V"))))</f>
        <v/>
      </c>
      <c r="O845" s="212"/>
      <c r="P845" s="214"/>
      <c r="Q845" s="217"/>
    </row>
    <row r="846" spans="2:17" ht="24.75" customHeight="1">
      <c r="B846" s="218" t="str">
        <f t="shared" ref="B846" si="1482">IF(E846&lt;&gt;"",B840+1,"")</f>
        <v/>
      </c>
      <c r="C846" s="221" t="str">
        <f t="shared" ref="C846" si="1483">IF(D846&lt;&gt;"",IF(D846&lt;$E$2,"舊","當"),"")</f>
        <v/>
      </c>
      <c r="D846" s="224"/>
      <c r="E846" s="224"/>
      <c r="F846" s="227" t="str">
        <f>_xlfn.IFNA(VLOOKUP(E846,對照用!$B:$C,2,0)," ")</f>
        <v xml:space="preserve"> </v>
      </c>
      <c r="G846" s="44" t="str" cm="1">
        <f t="array" ref="G846">IFERROR(INDEX(對照用!$B$1:$D$103,SMALL(IF(對照用!$B$1:$B$103=E846,ROW(對照用!$B$1:$B$103),"X"),MOD(ROW(),6)+1),3),"")</f>
        <v/>
      </c>
      <c r="H846" s="10"/>
      <c r="I846" s="229"/>
      <c r="J846" s="224"/>
      <c r="K846" s="232"/>
      <c r="L846" s="235"/>
      <c r="M846" s="209" t="str">
        <f t="shared" ref="M846" si="1484">IF(L846="X","X",IF(L846&lt;&gt;0,L846+9,""))</f>
        <v/>
      </c>
      <c r="N846" s="209" t="str">
        <f t="shared" ref="N846" si="1485">IF(L846="","",IF(L846="X","X",IF($E$2&lt;L846,"X
未達首次列計年度
Not reaching the initial calculation year",IF($E$2&gt;M846,"X
已過審核範圍 
Out of the audit scope","V"))))</f>
        <v/>
      </c>
      <c r="O846" s="211"/>
      <c r="P846" s="213" t="str">
        <f t="shared" ref="P846" si="1486">IF(N846="X
未達首次列計年度
Not reaching the initial calculation year",0,IF(N846="X
已過審核範圍 
Out of the audit scope",0,IF(N846="X",0,IF(N846="","",IF(O846&lt;&gt;"",O846,I846)))))</f>
        <v/>
      </c>
      <c r="Q846" s="215"/>
    </row>
    <row r="847" spans="2:17" ht="24.75" customHeight="1">
      <c r="B847" s="219" t="str">
        <f t="shared" ref="B847:B851" si="1487">B846</f>
        <v/>
      </c>
      <c r="C847" s="222"/>
      <c r="D847" s="225"/>
      <c r="E847" s="225"/>
      <c r="F847" s="132"/>
      <c r="G847" s="45" t="str" cm="1">
        <f t="array" ref="G847">IFERROR(INDEX(對照用!$B$1:$D$103,SMALL(IF(對照用!$B$1:$B$103=E846,ROW(對照用!$B$1:$B$103),"X"),MOD(ROW(),6)+1),3),"")</f>
        <v/>
      </c>
      <c r="H847" s="11"/>
      <c r="I847" s="230"/>
      <c r="J847" s="225"/>
      <c r="K847" s="233"/>
      <c r="L847" s="163"/>
      <c r="M847" s="146"/>
      <c r="N847" s="146" t="str">
        <f t="shared" ref="N847" si="1488">IF(L846="","",IF(L846="X","X",IF($E$2&lt;L846,"X
未達首次列計年度
Not reaching the initial calculation year",IF($E$2&gt;M846,"X
已過審核範圍 
Out of the audit scope","V"))))</f>
        <v/>
      </c>
      <c r="O847" s="149"/>
      <c r="P847" s="112"/>
      <c r="Q847" s="216"/>
    </row>
    <row r="848" spans="2:17" ht="24.75" customHeight="1">
      <c r="B848" s="219" t="str">
        <f t="shared" si="1487"/>
        <v/>
      </c>
      <c r="C848" s="222"/>
      <c r="D848" s="225"/>
      <c r="E848" s="225"/>
      <c r="F848" s="132"/>
      <c r="G848" s="45" t="str" cm="1">
        <f t="array" ref="G848">IFERROR(INDEX(對照用!$B$1:$D$103,SMALL(IF(對照用!$B$1:$B$103=E846,ROW(對照用!$B$1:$B$103),"X"),MOD(ROW(),6)+1),3),"")</f>
        <v/>
      </c>
      <c r="H848" s="11"/>
      <c r="I848" s="230"/>
      <c r="J848" s="225"/>
      <c r="K848" s="233"/>
      <c r="L848" s="163"/>
      <c r="M848" s="146"/>
      <c r="N848" s="146" t="str">
        <f t="shared" ref="N848" si="1489">IF(L846="","",IF(L846="X","X",IF($E$2&lt;L846,"X
未達首次列計年度
Not reaching the initial calculation year",IF($E$2&gt;M846,"X
已過審核範圍 
Out of the audit scope","V"))))</f>
        <v/>
      </c>
      <c r="O848" s="149"/>
      <c r="P848" s="112"/>
      <c r="Q848" s="216"/>
    </row>
    <row r="849" spans="2:17" ht="24.75" customHeight="1">
      <c r="B849" s="219" t="str">
        <f t="shared" si="1487"/>
        <v/>
      </c>
      <c r="C849" s="222"/>
      <c r="D849" s="225"/>
      <c r="E849" s="225"/>
      <c r="F849" s="132"/>
      <c r="G849" s="45" t="str" cm="1">
        <f t="array" ref="G849">IFERROR(INDEX(對照用!$B$1:$D$103,SMALL(IF(對照用!$B$1:$B$103=E846,ROW(對照用!$B$1:$B$103),"X"),MOD(ROW(),6)+1),3),"")</f>
        <v/>
      </c>
      <c r="H849" s="11"/>
      <c r="I849" s="230"/>
      <c r="J849" s="225"/>
      <c r="K849" s="233"/>
      <c r="L849" s="163"/>
      <c r="M849" s="146"/>
      <c r="N849" s="146" t="str">
        <f t="shared" ref="N849" si="1490">IF(L846="","",IF(L846="X","X",IF($E$2&lt;L846,"X
未達首次列計年度
Not reaching the initial calculation year",IF($E$2&gt;M846,"X
已過審核範圍 
Out of the audit scope","V"))))</f>
        <v/>
      </c>
      <c r="O849" s="149"/>
      <c r="P849" s="112"/>
      <c r="Q849" s="216"/>
    </row>
    <row r="850" spans="2:17" ht="24.75" customHeight="1">
      <c r="B850" s="219" t="str">
        <f t="shared" si="1487"/>
        <v/>
      </c>
      <c r="C850" s="222"/>
      <c r="D850" s="225"/>
      <c r="E850" s="225"/>
      <c r="F850" s="132"/>
      <c r="G850" s="45" t="str" cm="1">
        <f t="array" ref="G850">IFERROR(INDEX(對照用!$B$1:$D$103,SMALL(IF(對照用!$B$1:$B$103=E846,ROW(對照用!$B$1:$B$103),"X"),MOD(ROW(),6)+1),3),"")</f>
        <v/>
      </c>
      <c r="H850" s="11"/>
      <c r="I850" s="230"/>
      <c r="J850" s="225"/>
      <c r="K850" s="233"/>
      <c r="L850" s="163"/>
      <c r="M850" s="146"/>
      <c r="N850" s="146" t="str">
        <f t="shared" ref="N850" si="1491">IF(L846="","",IF(L846="X","X",IF($E$2&lt;L846,"X
未達首次列計年度
Not reaching the initial calculation year",IF($E$2&gt;M846,"X
已過審核範圍 
Out of the audit scope","V"))))</f>
        <v/>
      </c>
      <c r="O850" s="149"/>
      <c r="P850" s="112"/>
      <c r="Q850" s="216"/>
    </row>
    <row r="851" spans="2:17" ht="24.75" customHeight="1" thickBot="1">
      <c r="B851" s="220" t="str">
        <f t="shared" si="1487"/>
        <v/>
      </c>
      <c r="C851" s="223"/>
      <c r="D851" s="226"/>
      <c r="E851" s="226"/>
      <c r="F851" s="228"/>
      <c r="G851" s="46" t="str" cm="1">
        <f t="array" ref="G851">IFERROR(INDEX(對照用!$B$1:$D$103,SMALL(IF(對照用!$B$1:$B$103=E846,ROW(對照用!$B$1:$B$103),"X"),MOD(ROW(),6)+1),3),"")</f>
        <v/>
      </c>
      <c r="H851" s="12"/>
      <c r="I851" s="231"/>
      <c r="J851" s="226"/>
      <c r="K851" s="234"/>
      <c r="L851" s="236"/>
      <c r="M851" s="210"/>
      <c r="N851" s="210" t="str">
        <f t="shared" ref="N851" si="1492">IF(L846="","",IF(L846="X","X",IF($E$2&lt;L846,"X
未達首次列計年度
Not reaching the initial calculation year",IF($E$2&gt;M846,"X
已過審核範圍 
Out of the audit scope","V"))))</f>
        <v/>
      </c>
      <c r="O851" s="212"/>
      <c r="P851" s="214"/>
      <c r="Q851" s="217"/>
    </row>
    <row r="852" spans="2:17" ht="24.75" customHeight="1">
      <c r="B852" s="218" t="str">
        <f t="shared" ref="B852" si="1493">IF(E852&lt;&gt;"",B846+1,"")</f>
        <v/>
      </c>
      <c r="C852" s="221" t="str">
        <f t="shared" ref="C852" si="1494">IF(D852&lt;&gt;"",IF(D852&lt;$E$2,"舊","當"),"")</f>
        <v/>
      </c>
      <c r="D852" s="224"/>
      <c r="E852" s="224"/>
      <c r="F852" s="227" t="str">
        <f>_xlfn.IFNA(VLOOKUP(E852,對照用!$B:$C,2,0)," ")</f>
        <v xml:space="preserve"> </v>
      </c>
      <c r="G852" s="44" t="str" cm="1">
        <f t="array" ref="G852">IFERROR(INDEX(對照用!$B$1:$D$103,SMALL(IF(對照用!$B$1:$B$103=E852,ROW(對照用!$B$1:$B$103),"X"),MOD(ROW(),6)+1),3),"")</f>
        <v/>
      </c>
      <c r="H852" s="10"/>
      <c r="I852" s="229"/>
      <c r="J852" s="224"/>
      <c r="K852" s="232"/>
      <c r="L852" s="235"/>
      <c r="M852" s="209" t="str">
        <f t="shared" ref="M852" si="1495">IF(L852="X","X",IF(L852&lt;&gt;0,L852+9,""))</f>
        <v/>
      </c>
      <c r="N852" s="209" t="str">
        <f t="shared" ref="N852" si="1496">IF(L852="","",IF(L852="X","X",IF($E$2&lt;L852,"X
未達首次列計年度
Not reaching the initial calculation year",IF($E$2&gt;M852,"X
已過審核範圍 
Out of the audit scope","V"))))</f>
        <v/>
      </c>
      <c r="O852" s="211"/>
      <c r="P852" s="213" t="str">
        <f t="shared" ref="P852" si="1497">IF(N852="X
未達首次列計年度
Not reaching the initial calculation year",0,IF(N852="X
已過審核範圍 
Out of the audit scope",0,IF(N852="X",0,IF(N852="","",IF(O852&lt;&gt;"",O852,I852)))))</f>
        <v/>
      </c>
      <c r="Q852" s="215"/>
    </row>
    <row r="853" spans="2:17" ht="24.75" customHeight="1">
      <c r="B853" s="219" t="str">
        <f t="shared" ref="B853:B857" si="1498">B852</f>
        <v/>
      </c>
      <c r="C853" s="222"/>
      <c r="D853" s="225"/>
      <c r="E853" s="225"/>
      <c r="F853" s="132"/>
      <c r="G853" s="45" t="str" cm="1">
        <f t="array" ref="G853">IFERROR(INDEX(對照用!$B$1:$D$103,SMALL(IF(對照用!$B$1:$B$103=E852,ROW(對照用!$B$1:$B$103),"X"),MOD(ROW(),6)+1),3),"")</f>
        <v/>
      </c>
      <c r="H853" s="11"/>
      <c r="I853" s="230"/>
      <c r="J853" s="225"/>
      <c r="K853" s="233"/>
      <c r="L853" s="163"/>
      <c r="M853" s="146"/>
      <c r="N853" s="146" t="str">
        <f t="shared" ref="N853" si="1499">IF(L852="","",IF(L852="X","X",IF($E$2&lt;L852,"X
未達首次列計年度
Not reaching the initial calculation year",IF($E$2&gt;M852,"X
已過審核範圍 
Out of the audit scope","V"))))</f>
        <v/>
      </c>
      <c r="O853" s="149"/>
      <c r="P853" s="112"/>
      <c r="Q853" s="216"/>
    </row>
    <row r="854" spans="2:17" ht="24.75" customHeight="1">
      <c r="B854" s="219" t="str">
        <f t="shared" si="1498"/>
        <v/>
      </c>
      <c r="C854" s="222"/>
      <c r="D854" s="225"/>
      <c r="E854" s="225"/>
      <c r="F854" s="132"/>
      <c r="G854" s="45" t="str" cm="1">
        <f t="array" ref="G854">IFERROR(INDEX(對照用!$B$1:$D$103,SMALL(IF(對照用!$B$1:$B$103=E852,ROW(對照用!$B$1:$B$103),"X"),MOD(ROW(),6)+1),3),"")</f>
        <v/>
      </c>
      <c r="H854" s="11"/>
      <c r="I854" s="230"/>
      <c r="J854" s="225"/>
      <c r="K854" s="233"/>
      <c r="L854" s="163"/>
      <c r="M854" s="146"/>
      <c r="N854" s="146" t="str">
        <f t="shared" ref="N854" si="1500">IF(L852="","",IF(L852="X","X",IF($E$2&lt;L852,"X
未達首次列計年度
Not reaching the initial calculation year",IF($E$2&gt;M852,"X
已過審核範圍 
Out of the audit scope","V"))))</f>
        <v/>
      </c>
      <c r="O854" s="149"/>
      <c r="P854" s="112"/>
      <c r="Q854" s="216"/>
    </row>
    <row r="855" spans="2:17" ht="24.75" customHeight="1">
      <c r="B855" s="219" t="str">
        <f t="shared" si="1498"/>
        <v/>
      </c>
      <c r="C855" s="222"/>
      <c r="D855" s="225"/>
      <c r="E855" s="225"/>
      <c r="F855" s="132"/>
      <c r="G855" s="45" t="str" cm="1">
        <f t="array" ref="G855">IFERROR(INDEX(對照用!$B$1:$D$103,SMALL(IF(對照用!$B$1:$B$103=E852,ROW(對照用!$B$1:$B$103),"X"),MOD(ROW(),6)+1),3),"")</f>
        <v/>
      </c>
      <c r="H855" s="11"/>
      <c r="I855" s="230"/>
      <c r="J855" s="225"/>
      <c r="K855" s="233"/>
      <c r="L855" s="163"/>
      <c r="M855" s="146"/>
      <c r="N855" s="146" t="str">
        <f t="shared" ref="N855" si="1501">IF(L852="","",IF(L852="X","X",IF($E$2&lt;L852,"X
未達首次列計年度
Not reaching the initial calculation year",IF($E$2&gt;M852,"X
已過審核範圍 
Out of the audit scope","V"))))</f>
        <v/>
      </c>
      <c r="O855" s="149"/>
      <c r="P855" s="112"/>
      <c r="Q855" s="216"/>
    </row>
    <row r="856" spans="2:17" ht="24.75" customHeight="1">
      <c r="B856" s="219" t="str">
        <f t="shared" si="1498"/>
        <v/>
      </c>
      <c r="C856" s="222"/>
      <c r="D856" s="225"/>
      <c r="E856" s="225"/>
      <c r="F856" s="132"/>
      <c r="G856" s="45" t="str" cm="1">
        <f t="array" ref="G856">IFERROR(INDEX(對照用!$B$1:$D$103,SMALL(IF(對照用!$B$1:$B$103=E852,ROW(對照用!$B$1:$B$103),"X"),MOD(ROW(),6)+1),3),"")</f>
        <v/>
      </c>
      <c r="H856" s="11"/>
      <c r="I856" s="230"/>
      <c r="J856" s="225"/>
      <c r="K856" s="233"/>
      <c r="L856" s="163"/>
      <c r="M856" s="146"/>
      <c r="N856" s="146" t="str">
        <f t="shared" ref="N856" si="1502">IF(L852="","",IF(L852="X","X",IF($E$2&lt;L852,"X
未達首次列計年度
Not reaching the initial calculation year",IF($E$2&gt;M852,"X
已過審核範圍 
Out of the audit scope","V"))))</f>
        <v/>
      </c>
      <c r="O856" s="149"/>
      <c r="P856" s="112"/>
      <c r="Q856" s="216"/>
    </row>
    <row r="857" spans="2:17" ht="24.75" customHeight="1" thickBot="1">
      <c r="B857" s="220" t="str">
        <f t="shared" si="1498"/>
        <v/>
      </c>
      <c r="C857" s="223"/>
      <c r="D857" s="226"/>
      <c r="E857" s="226"/>
      <c r="F857" s="228"/>
      <c r="G857" s="46" t="str" cm="1">
        <f t="array" ref="G857">IFERROR(INDEX(對照用!$B$1:$D$103,SMALL(IF(對照用!$B$1:$B$103=E852,ROW(對照用!$B$1:$B$103),"X"),MOD(ROW(),6)+1),3),"")</f>
        <v/>
      </c>
      <c r="H857" s="12"/>
      <c r="I857" s="231"/>
      <c r="J857" s="226"/>
      <c r="K857" s="234"/>
      <c r="L857" s="236"/>
      <c r="M857" s="210"/>
      <c r="N857" s="210" t="str">
        <f t="shared" ref="N857" si="1503">IF(L852="","",IF(L852="X","X",IF($E$2&lt;L852,"X
未達首次列計年度
Not reaching the initial calculation year",IF($E$2&gt;M852,"X
已過審核範圍 
Out of the audit scope","V"))))</f>
        <v/>
      </c>
      <c r="O857" s="212"/>
      <c r="P857" s="214"/>
      <c r="Q857" s="217"/>
    </row>
    <row r="858" spans="2:17" ht="24.75" customHeight="1">
      <c r="B858" s="218" t="str">
        <f t="shared" ref="B858" si="1504">IF(E858&lt;&gt;"",B852+1,"")</f>
        <v/>
      </c>
      <c r="C858" s="221" t="str">
        <f t="shared" ref="C858" si="1505">IF(D858&lt;&gt;"",IF(D858&lt;$E$2,"舊","當"),"")</f>
        <v/>
      </c>
      <c r="D858" s="224"/>
      <c r="E858" s="224"/>
      <c r="F858" s="227" t="str">
        <f>_xlfn.IFNA(VLOOKUP(E858,對照用!$B:$C,2,0)," ")</f>
        <v xml:space="preserve"> </v>
      </c>
      <c r="G858" s="44" t="str" cm="1">
        <f t="array" ref="G858">IFERROR(INDEX(對照用!$B$1:$D$103,SMALL(IF(對照用!$B$1:$B$103=E858,ROW(對照用!$B$1:$B$103),"X"),MOD(ROW(),6)+1),3),"")</f>
        <v/>
      </c>
      <c r="H858" s="10"/>
      <c r="I858" s="229"/>
      <c r="J858" s="224"/>
      <c r="K858" s="232"/>
      <c r="L858" s="235"/>
      <c r="M858" s="209" t="str">
        <f t="shared" ref="M858" si="1506">IF(L858="X","X",IF(L858&lt;&gt;0,L858+9,""))</f>
        <v/>
      </c>
      <c r="N858" s="209" t="str">
        <f t="shared" ref="N858" si="1507">IF(L858="","",IF(L858="X","X",IF($E$2&lt;L858,"X
未達首次列計年度
Not reaching the initial calculation year",IF($E$2&gt;M858,"X
已過審核範圍 
Out of the audit scope","V"))))</f>
        <v/>
      </c>
      <c r="O858" s="211"/>
      <c r="P858" s="213" t="str">
        <f t="shared" ref="P858" si="1508">IF(N858="X
未達首次列計年度
Not reaching the initial calculation year",0,IF(N858="X
已過審核範圍 
Out of the audit scope",0,IF(N858="X",0,IF(N858="","",IF(O858&lt;&gt;"",O858,I858)))))</f>
        <v/>
      </c>
      <c r="Q858" s="215"/>
    </row>
    <row r="859" spans="2:17" ht="24.75" customHeight="1">
      <c r="B859" s="219" t="str">
        <f t="shared" ref="B859:B863" si="1509">B858</f>
        <v/>
      </c>
      <c r="C859" s="222"/>
      <c r="D859" s="225"/>
      <c r="E859" s="225"/>
      <c r="F859" s="132"/>
      <c r="G859" s="45" t="str" cm="1">
        <f t="array" ref="G859">IFERROR(INDEX(對照用!$B$1:$D$103,SMALL(IF(對照用!$B$1:$B$103=E858,ROW(對照用!$B$1:$B$103),"X"),MOD(ROW(),6)+1),3),"")</f>
        <v/>
      </c>
      <c r="H859" s="11"/>
      <c r="I859" s="230"/>
      <c r="J859" s="225"/>
      <c r="K859" s="233"/>
      <c r="L859" s="163"/>
      <c r="M859" s="146"/>
      <c r="N859" s="146" t="str">
        <f t="shared" ref="N859" si="1510">IF(L858="","",IF(L858="X","X",IF($E$2&lt;L858,"X
未達首次列計年度
Not reaching the initial calculation year",IF($E$2&gt;M858,"X
已過審核範圍 
Out of the audit scope","V"))))</f>
        <v/>
      </c>
      <c r="O859" s="149"/>
      <c r="P859" s="112"/>
      <c r="Q859" s="216"/>
    </row>
    <row r="860" spans="2:17" ht="24.75" customHeight="1">
      <c r="B860" s="219" t="str">
        <f t="shared" si="1509"/>
        <v/>
      </c>
      <c r="C860" s="222"/>
      <c r="D860" s="225"/>
      <c r="E860" s="225"/>
      <c r="F860" s="132"/>
      <c r="G860" s="45" t="str" cm="1">
        <f t="array" ref="G860">IFERROR(INDEX(對照用!$B$1:$D$103,SMALL(IF(對照用!$B$1:$B$103=E858,ROW(對照用!$B$1:$B$103),"X"),MOD(ROW(),6)+1),3),"")</f>
        <v/>
      </c>
      <c r="H860" s="11"/>
      <c r="I860" s="230"/>
      <c r="J860" s="225"/>
      <c r="K860" s="233"/>
      <c r="L860" s="163"/>
      <c r="M860" s="146"/>
      <c r="N860" s="146" t="str">
        <f t="shared" ref="N860" si="1511">IF(L858="","",IF(L858="X","X",IF($E$2&lt;L858,"X
未達首次列計年度
Not reaching the initial calculation year",IF($E$2&gt;M858,"X
已過審核範圍 
Out of the audit scope","V"))))</f>
        <v/>
      </c>
      <c r="O860" s="149"/>
      <c r="P860" s="112"/>
      <c r="Q860" s="216"/>
    </row>
    <row r="861" spans="2:17" ht="24.75" customHeight="1">
      <c r="B861" s="219" t="str">
        <f t="shared" si="1509"/>
        <v/>
      </c>
      <c r="C861" s="222"/>
      <c r="D861" s="225"/>
      <c r="E861" s="225"/>
      <c r="F861" s="132"/>
      <c r="G861" s="45" t="str" cm="1">
        <f t="array" ref="G861">IFERROR(INDEX(對照用!$B$1:$D$103,SMALL(IF(對照用!$B$1:$B$103=E858,ROW(對照用!$B$1:$B$103),"X"),MOD(ROW(),6)+1),3),"")</f>
        <v/>
      </c>
      <c r="H861" s="11"/>
      <c r="I861" s="230"/>
      <c r="J861" s="225"/>
      <c r="K861" s="233"/>
      <c r="L861" s="163"/>
      <c r="M861" s="146"/>
      <c r="N861" s="146" t="str">
        <f t="shared" ref="N861" si="1512">IF(L858="","",IF(L858="X","X",IF($E$2&lt;L858,"X
未達首次列計年度
Not reaching the initial calculation year",IF($E$2&gt;M858,"X
已過審核範圍 
Out of the audit scope","V"))))</f>
        <v/>
      </c>
      <c r="O861" s="149"/>
      <c r="P861" s="112"/>
      <c r="Q861" s="216"/>
    </row>
    <row r="862" spans="2:17" ht="24.75" customHeight="1">
      <c r="B862" s="219" t="str">
        <f t="shared" si="1509"/>
        <v/>
      </c>
      <c r="C862" s="222"/>
      <c r="D862" s="225"/>
      <c r="E862" s="225"/>
      <c r="F862" s="132"/>
      <c r="G862" s="45" t="str" cm="1">
        <f t="array" ref="G862">IFERROR(INDEX(對照用!$B$1:$D$103,SMALL(IF(對照用!$B$1:$B$103=E858,ROW(對照用!$B$1:$B$103),"X"),MOD(ROW(),6)+1),3),"")</f>
        <v/>
      </c>
      <c r="H862" s="11"/>
      <c r="I862" s="230"/>
      <c r="J862" s="225"/>
      <c r="K862" s="233"/>
      <c r="L862" s="163"/>
      <c r="M862" s="146"/>
      <c r="N862" s="146" t="str">
        <f t="shared" ref="N862" si="1513">IF(L858="","",IF(L858="X","X",IF($E$2&lt;L858,"X
未達首次列計年度
Not reaching the initial calculation year",IF($E$2&gt;M858,"X
已過審核範圍 
Out of the audit scope","V"))))</f>
        <v/>
      </c>
      <c r="O862" s="149"/>
      <c r="P862" s="112"/>
      <c r="Q862" s="216"/>
    </row>
    <row r="863" spans="2:17" ht="24.75" customHeight="1" thickBot="1">
      <c r="B863" s="220" t="str">
        <f t="shared" si="1509"/>
        <v/>
      </c>
      <c r="C863" s="223"/>
      <c r="D863" s="226"/>
      <c r="E863" s="226"/>
      <c r="F863" s="228"/>
      <c r="G863" s="46" t="str" cm="1">
        <f t="array" ref="G863">IFERROR(INDEX(對照用!$B$1:$D$103,SMALL(IF(對照用!$B$1:$B$103=E858,ROW(對照用!$B$1:$B$103),"X"),MOD(ROW(),6)+1),3),"")</f>
        <v/>
      </c>
      <c r="H863" s="12"/>
      <c r="I863" s="231"/>
      <c r="J863" s="226"/>
      <c r="K863" s="234"/>
      <c r="L863" s="236"/>
      <c r="M863" s="210"/>
      <c r="N863" s="210" t="str">
        <f t="shared" ref="N863" si="1514">IF(L858="","",IF(L858="X","X",IF($E$2&lt;L858,"X
未達首次列計年度
Not reaching the initial calculation year",IF($E$2&gt;M858,"X
已過審核範圍 
Out of the audit scope","V"))))</f>
        <v/>
      </c>
      <c r="O863" s="212"/>
      <c r="P863" s="214"/>
      <c r="Q863" s="217"/>
    </row>
    <row r="864" spans="2:17" ht="24.75" customHeight="1">
      <c r="B864" s="218" t="str">
        <f t="shared" ref="B864" si="1515">IF(E864&lt;&gt;"",B858+1,"")</f>
        <v/>
      </c>
      <c r="C864" s="221" t="str">
        <f t="shared" ref="C864" si="1516">IF(D864&lt;&gt;"",IF(D864&lt;$E$2,"舊","當"),"")</f>
        <v/>
      </c>
      <c r="D864" s="224"/>
      <c r="E864" s="224"/>
      <c r="F864" s="227" t="str">
        <f>_xlfn.IFNA(VLOOKUP(E864,對照用!$B:$C,2,0)," ")</f>
        <v xml:space="preserve"> </v>
      </c>
      <c r="G864" s="44" t="str" cm="1">
        <f t="array" ref="G864">IFERROR(INDEX(對照用!$B$1:$D$103,SMALL(IF(對照用!$B$1:$B$103=E864,ROW(對照用!$B$1:$B$103),"X"),MOD(ROW(),6)+1),3),"")</f>
        <v/>
      </c>
      <c r="H864" s="10"/>
      <c r="I864" s="229"/>
      <c r="J864" s="224"/>
      <c r="K864" s="232"/>
      <c r="L864" s="235"/>
      <c r="M864" s="209" t="str">
        <f t="shared" ref="M864" si="1517">IF(L864="X","X",IF(L864&lt;&gt;0,L864+9,""))</f>
        <v/>
      </c>
      <c r="N864" s="209" t="str">
        <f t="shared" ref="N864" si="1518">IF(L864="","",IF(L864="X","X",IF($E$2&lt;L864,"X
未達首次列計年度
Not reaching the initial calculation year",IF($E$2&gt;M864,"X
已過審核範圍 
Out of the audit scope","V"))))</f>
        <v/>
      </c>
      <c r="O864" s="211"/>
      <c r="P864" s="213" t="str">
        <f t="shared" ref="P864" si="1519">IF(N864="X
未達首次列計年度
Not reaching the initial calculation year",0,IF(N864="X
已過審核範圍 
Out of the audit scope",0,IF(N864="X",0,IF(N864="","",IF(O864&lt;&gt;"",O864,I864)))))</f>
        <v/>
      </c>
      <c r="Q864" s="215"/>
    </row>
    <row r="865" spans="2:17" ht="24.75" customHeight="1">
      <c r="B865" s="219" t="str">
        <f t="shared" ref="B865:B869" si="1520">B864</f>
        <v/>
      </c>
      <c r="C865" s="222"/>
      <c r="D865" s="225"/>
      <c r="E865" s="225"/>
      <c r="F865" s="132"/>
      <c r="G865" s="45" t="str" cm="1">
        <f t="array" ref="G865">IFERROR(INDEX(對照用!$B$1:$D$103,SMALL(IF(對照用!$B$1:$B$103=E864,ROW(對照用!$B$1:$B$103),"X"),MOD(ROW(),6)+1),3),"")</f>
        <v/>
      </c>
      <c r="H865" s="11"/>
      <c r="I865" s="230"/>
      <c r="J865" s="225"/>
      <c r="K865" s="233"/>
      <c r="L865" s="163"/>
      <c r="M865" s="146"/>
      <c r="N865" s="146" t="str">
        <f t="shared" ref="N865" si="1521">IF(L864="","",IF(L864="X","X",IF($E$2&lt;L864,"X
未達首次列計年度
Not reaching the initial calculation year",IF($E$2&gt;M864,"X
已過審核範圍 
Out of the audit scope","V"))))</f>
        <v/>
      </c>
      <c r="O865" s="149"/>
      <c r="P865" s="112"/>
      <c r="Q865" s="216"/>
    </row>
    <row r="866" spans="2:17" ht="24.75" customHeight="1">
      <c r="B866" s="219" t="str">
        <f t="shared" si="1520"/>
        <v/>
      </c>
      <c r="C866" s="222"/>
      <c r="D866" s="225"/>
      <c r="E866" s="225"/>
      <c r="F866" s="132"/>
      <c r="G866" s="45" t="str" cm="1">
        <f t="array" ref="G866">IFERROR(INDEX(對照用!$B$1:$D$103,SMALL(IF(對照用!$B$1:$B$103=E864,ROW(對照用!$B$1:$B$103),"X"),MOD(ROW(),6)+1),3),"")</f>
        <v/>
      </c>
      <c r="H866" s="11"/>
      <c r="I866" s="230"/>
      <c r="J866" s="225"/>
      <c r="K866" s="233"/>
      <c r="L866" s="163"/>
      <c r="M866" s="146"/>
      <c r="N866" s="146" t="str">
        <f t="shared" ref="N866" si="1522">IF(L864="","",IF(L864="X","X",IF($E$2&lt;L864,"X
未達首次列計年度
Not reaching the initial calculation year",IF($E$2&gt;M864,"X
已過審核範圍 
Out of the audit scope","V"))))</f>
        <v/>
      </c>
      <c r="O866" s="149"/>
      <c r="P866" s="112"/>
      <c r="Q866" s="216"/>
    </row>
    <row r="867" spans="2:17" ht="24.75" customHeight="1">
      <c r="B867" s="219" t="str">
        <f t="shared" si="1520"/>
        <v/>
      </c>
      <c r="C867" s="222"/>
      <c r="D867" s="225"/>
      <c r="E867" s="225"/>
      <c r="F867" s="132"/>
      <c r="G867" s="45" t="str" cm="1">
        <f t="array" ref="G867">IFERROR(INDEX(對照用!$B$1:$D$103,SMALL(IF(對照用!$B$1:$B$103=E864,ROW(對照用!$B$1:$B$103),"X"),MOD(ROW(),6)+1),3),"")</f>
        <v/>
      </c>
      <c r="H867" s="11"/>
      <c r="I867" s="230"/>
      <c r="J867" s="225"/>
      <c r="K867" s="233"/>
      <c r="L867" s="163"/>
      <c r="M867" s="146"/>
      <c r="N867" s="146" t="str">
        <f t="shared" ref="N867" si="1523">IF(L864="","",IF(L864="X","X",IF($E$2&lt;L864,"X
未達首次列計年度
Not reaching the initial calculation year",IF($E$2&gt;M864,"X
已過審核範圍 
Out of the audit scope","V"))))</f>
        <v/>
      </c>
      <c r="O867" s="149"/>
      <c r="P867" s="112"/>
      <c r="Q867" s="216"/>
    </row>
    <row r="868" spans="2:17" ht="24.75" customHeight="1">
      <c r="B868" s="219" t="str">
        <f t="shared" si="1520"/>
        <v/>
      </c>
      <c r="C868" s="222"/>
      <c r="D868" s="225"/>
      <c r="E868" s="225"/>
      <c r="F868" s="132"/>
      <c r="G868" s="45" t="str" cm="1">
        <f t="array" ref="G868">IFERROR(INDEX(對照用!$B$1:$D$103,SMALL(IF(對照用!$B$1:$B$103=E864,ROW(對照用!$B$1:$B$103),"X"),MOD(ROW(),6)+1),3),"")</f>
        <v/>
      </c>
      <c r="H868" s="11"/>
      <c r="I868" s="230"/>
      <c r="J868" s="225"/>
      <c r="K868" s="233"/>
      <c r="L868" s="163"/>
      <c r="M868" s="146"/>
      <c r="N868" s="146" t="str">
        <f t="shared" ref="N868" si="1524">IF(L864="","",IF(L864="X","X",IF($E$2&lt;L864,"X
未達首次列計年度
Not reaching the initial calculation year",IF($E$2&gt;M864,"X
已過審核範圍 
Out of the audit scope","V"))))</f>
        <v/>
      </c>
      <c r="O868" s="149"/>
      <c r="P868" s="112"/>
      <c r="Q868" s="216"/>
    </row>
    <row r="869" spans="2:17" ht="24.75" customHeight="1" thickBot="1">
      <c r="B869" s="220" t="str">
        <f t="shared" si="1520"/>
        <v/>
      </c>
      <c r="C869" s="223"/>
      <c r="D869" s="226"/>
      <c r="E869" s="226"/>
      <c r="F869" s="228"/>
      <c r="G869" s="46" t="str" cm="1">
        <f t="array" ref="G869">IFERROR(INDEX(對照用!$B$1:$D$103,SMALL(IF(對照用!$B$1:$B$103=E864,ROW(對照用!$B$1:$B$103),"X"),MOD(ROW(),6)+1),3),"")</f>
        <v/>
      </c>
      <c r="H869" s="12"/>
      <c r="I869" s="231"/>
      <c r="J869" s="226"/>
      <c r="K869" s="234"/>
      <c r="L869" s="236"/>
      <c r="M869" s="210"/>
      <c r="N869" s="210" t="str">
        <f t="shared" ref="N869" si="1525">IF(L864="","",IF(L864="X","X",IF($E$2&lt;L864,"X
未達首次列計年度
Not reaching the initial calculation year",IF($E$2&gt;M864,"X
已過審核範圍 
Out of the audit scope","V"))))</f>
        <v/>
      </c>
      <c r="O869" s="212"/>
      <c r="P869" s="214"/>
      <c r="Q869" s="217"/>
    </row>
    <row r="870" spans="2:17" ht="24.75" customHeight="1">
      <c r="B870" s="218" t="str">
        <f t="shared" ref="B870" si="1526">IF(E870&lt;&gt;"",B864+1,"")</f>
        <v/>
      </c>
      <c r="C870" s="221" t="str">
        <f t="shared" ref="C870" si="1527">IF(D870&lt;&gt;"",IF(D870&lt;$E$2,"舊","當"),"")</f>
        <v/>
      </c>
      <c r="D870" s="224"/>
      <c r="E870" s="224"/>
      <c r="F870" s="227" t="str">
        <f>_xlfn.IFNA(VLOOKUP(E870,對照用!$B:$C,2,0)," ")</f>
        <v xml:space="preserve"> </v>
      </c>
      <c r="G870" s="44" t="str" cm="1">
        <f t="array" ref="G870">IFERROR(INDEX(對照用!$B$1:$D$103,SMALL(IF(對照用!$B$1:$B$103=E870,ROW(對照用!$B$1:$B$103),"X"),MOD(ROW(),6)+1),3),"")</f>
        <v/>
      </c>
      <c r="H870" s="10"/>
      <c r="I870" s="229"/>
      <c r="J870" s="224"/>
      <c r="K870" s="232"/>
      <c r="L870" s="235"/>
      <c r="M870" s="209" t="str">
        <f t="shared" ref="M870" si="1528">IF(L870="X","X",IF(L870&lt;&gt;0,L870+9,""))</f>
        <v/>
      </c>
      <c r="N870" s="209" t="str">
        <f t="shared" ref="N870" si="1529">IF(L870="","",IF(L870="X","X",IF($E$2&lt;L870,"X
未達首次列計年度
Not reaching the initial calculation year",IF($E$2&gt;M870,"X
已過審核範圍 
Out of the audit scope","V"))))</f>
        <v/>
      </c>
      <c r="O870" s="211"/>
      <c r="P870" s="213" t="str">
        <f t="shared" ref="P870" si="1530">IF(N870="X
未達首次列計年度
Not reaching the initial calculation year",0,IF(N870="X
已過審核範圍 
Out of the audit scope",0,IF(N870="X",0,IF(N870="","",IF(O870&lt;&gt;"",O870,I870)))))</f>
        <v/>
      </c>
      <c r="Q870" s="215"/>
    </row>
    <row r="871" spans="2:17" ht="24.75" customHeight="1">
      <c r="B871" s="219" t="str">
        <f t="shared" ref="B871:B875" si="1531">B870</f>
        <v/>
      </c>
      <c r="C871" s="222"/>
      <c r="D871" s="225"/>
      <c r="E871" s="225"/>
      <c r="F871" s="132"/>
      <c r="G871" s="45" t="str" cm="1">
        <f t="array" ref="G871">IFERROR(INDEX(對照用!$B$1:$D$103,SMALL(IF(對照用!$B$1:$B$103=E870,ROW(對照用!$B$1:$B$103),"X"),MOD(ROW(),6)+1),3),"")</f>
        <v/>
      </c>
      <c r="H871" s="11"/>
      <c r="I871" s="230"/>
      <c r="J871" s="225"/>
      <c r="K871" s="233"/>
      <c r="L871" s="163"/>
      <c r="M871" s="146"/>
      <c r="N871" s="146" t="str">
        <f t="shared" ref="N871" si="1532">IF(L870="","",IF(L870="X","X",IF($E$2&lt;L870,"X
未達首次列計年度
Not reaching the initial calculation year",IF($E$2&gt;M870,"X
已過審核範圍 
Out of the audit scope","V"))))</f>
        <v/>
      </c>
      <c r="O871" s="149"/>
      <c r="P871" s="112"/>
      <c r="Q871" s="216"/>
    </row>
    <row r="872" spans="2:17" ht="24.75" customHeight="1">
      <c r="B872" s="219" t="str">
        <f t="shared" si="1531"/>
        <v/>
      </c>
      <c r="C872" s="222"/>
      <c r="D872" s="225"/>
      <c r="E872" s="225"/>
      <c r="F872" s="132"/>
      <c r="G872" s="45" t="str" cm="1">
        <f t="array" ref="G872">IFERROR(INDEX(對照用!$B$1:$D$103,SMALL(IF(對照用!$B$1:$B$103=E870,ROW(對照用!$B$1:$B$103),"X"),MOD(ROW(),6)+1),3),"")</f>
        <v/>
      </c>
      <c r="H872" s="11"/>
      <c r="I872" s="230"/>
      <c r="J872" s="225"/>
      <c r="K872" s="233"/>
      <c r="L872" s="163"/>
      <c r="M872" s="146"/>
      <c r="N872" s="146" t="str">
        <f t="shared" ref="N872" si="1533">IF(L870="","",IF(L870="X","X",IF($E$2&lt;L870,"X
未達首次列計年度
Not reaching the initial calculation year",IF($E$2&gt;M870,"X
已過審核範圍 
Out of the audit scope","V"))))</f>
        <v/>
      </c>
      <c r="O872" s="149"/>
      <c r="P872" s="112"/>
      <c r="Q872" s="216"/>
    </row>
    <row r="873" spans="2:17" ht="24.75" customHeight="1">
      <c r="B873" s="219" t="str">
        <f t="shared" si="1531"/>
        <v/>
      </c>
      <c r="C873" s="222"/>
      <c r="D873" s="225"/>
      <c r="E873" s="225"/>
      <c r="F873" s="132"/>
      <c r="G873" s="45" t="str" cm="1">
        <f t="array" ref="G873">IFERROR(INDEX(對照用!$B$1:$D$103,SMALL(IF(對照用!$B$1:$B$103=E870,ROW(對照用!$B$1:$B$103),"X"),MOD(ROW(),6)+1),3),"")</f>
        <v/>
      </c>
      <c r="H873" s="11"/>
      <c r="I873" s="230"/>
      <c r="J873" s="225"/>
      <c r="K873" s="233"/>
      <c r="L873" s="163"/>
      <c r="M873" s="146"/>
      <c r="N873" s="146" t="str">
        <f t="shared" ref="N873" si="1534">IF(L870="","",IF(L870="X","X",IF($E$2&lt;L870,"X
未達首次列計年度
Not reaching the initial calculation year",IF($E$2&gt;M870,"X
已過審核範圍 
Out of the audit scope","V"))))</f>
        <v/>
      </c>
      <c r="O873" s="149"/>
      <c r="P873" s="112"/>
      <c r="Q873" s="216"/>
    </row>
    <row r="874" spans="2:17" ht="24.75" customHeight="1">
      <c r="B874" s="219" t="str">
        <f t="shared" si="1531"/>
        <v/>
      </c>
      <c r="C874" s="222"/>
      <c r="D874" s="225"/>
      <c r="E874" s="225"/>
      <c r="F874" s="132"/>
      <c r="G874" s="45" t="str" cm="1">
        <f t="array" ref="G874">IFERROR(INDEX(對照用!$B$1:$D$103,SMALL(IF(對照用!$B$1:$B$103=E870,ROW(對照用!$B$1:$B$103),"X"),MOD(ROW(),6)+1),3),"")</f>
        <v/>
      </c>
      <c r="H874" s="11"/>
      <c r="I874" s="230"/>
      <c r="J874" s="225"/>
      <c r="K874" s="233"/>
      <c r="L874" s="163"/>
      <c r="M874" s="146"/>
      <c r="N874" s="146" t="str">
        <f t="shared" ref="N874" si="1535">IF(L870="","",IF(L870="X","X",IF($E$2&lt;L870,"X
未達首次列計年度
Not reaching the initial calculation year",IF($E$2&gt;M870,"X
已過審核範圍 
Out of the audit scope","V"))))</f>
        <v/>
      </c>
      <c r="O874" s="149"/>
      <c r="P874" s="112"/>
      <c r="Q874" s="216"/>
    </row>
    <row r="875" spans="2:17" ht="24.75" customHeight="1" thickBot="1">
      <c r="B875" s="220" t="str">
        <f t="shared" si="1531"/>
        <v/>
      </c>
      <c r="C875" s="223"/>
      <c r="D875" s="226"/>
      <c r="E875" s="226"/>
      <c r="F875" s="228"/>
      <c r="G875" s="46" t="str" cm="1">
        <f t="array" ref="G875">IFERROR(INDEX(對照用!$B$1:$D$103,SMALL(IF(對照用!$B$1:$B$103=E870,ROW(對照用!$B$1:$B$103),"X"),MOD(ROW(),6)+1),3),"")</f>
        <v/>
      </c>
      <c r="H875" s="12"/>
      <c r="I875" s="231"/>
      <c r="J875" s="226"/>
      <c r="K875" s="234"/>
      <c r="L875" s="236"/>
      <c r="M875" s="210"/>
      <c r="N875" s="210" t="str">
        <f t="shared" ref="N875" si="1536">IF(L870="","",IF(L870="X","X",IF($E$2&lt;L870,"X
未達首次列計年度
Not reaching the initial calculation year",IF($E$2&gt;M870,"X
已過審核範圍 
Out of the audit scope","V"))))</f>
        <v/>
      </c>
      <c r="O875" s="212"/>
      <c r="P875" s="214"/>
      <c r="Q875" s="217"/>
    </row>
    <row r="876" spans="2:17" ht="24.75" customHeight="1">
      <c r="B876" s="218" t="str">
        <f t="shared" ref="B876" si="1537">IF(E876&lt;&gt;"",B870+1,"")</f>
        <v/>
      </c>
      <c r="C876" s="221" t="str">
        <f t="shared" ref="C876" si="1538">IF(D876&lt;&gt;"",IF(D876&lt;$E$2,"舊","當"),"")</f>
        <v/>
      </c>
      <c r="D876" s="224"/>
      <c r="E876" s="224"/>
      <c r="F876" s="227" t="str">
        <f>_xlfn.IFNA(VLOOKUP(E876,對照用!$B:$C,2,0)," ")</f>
        <v xml:space="preserve"> </v>
      </c>
      <c r="G876" s="44" t="str" cm="1">
        <f t="array" ref="G876">IFERROR(INDEX(對照用!$B$1:$D$103,SMALL(IF(對照用!$B$1:$B$103=E876,ROW(對照用!$B$1:$B$103),"X"),MOD(ROW(),6)+1),3),"")</f>
        <v/>
      </c>
      <c r="H876" s="10"/>
      <c r="I876" s="229"/>
      <c r="J876" s="224"/>
      <c r="K876" s="232"/>
      <c r="L876" s="235"/>
      <c r="M876" s="209" t="str">
        <f t="shared" ref="M876" si="1539">IF(L876="X","X",IF(L876&lt;&gt;0,L876+9,""))</f>
        <v/>
      </c>
      <c r="N876" s="209" t="str">
        <f t="shared" ref="N876" si="1540">IF(L876="","",IF(L876="X","X",IF($E$2&lt;L876,"X
未達首次列計年度
Not reaching the initial calculation year",IF($E$2&gt;M876,"X
已過審核範圍 
Out of the audit scope","V"))))</f>
        <v/>
      </c>
      <c r="O876" s="211"/>
      <c r="P876" s="213" t="str">
        <f t="shared" ref="P876" si="1541">IF(N876="X
未達首次列計年度
Not reaching the initial calculation year",0,IF(N876="X
已過審核範圍 
Out of the audit scope",0,IF(N876="X",0,IF(N876="","",IF(O876&lt;&gt;"",O876,I876)))))</f>
        <v/>
      </c>
      <c r="Q876" s="215"/>
    </row>
    <row r="877" spans="2:17" ht="24.75" customHeight="1">
      <c r="B877" s="219" t="str">
        <f t="shared" ref="B877:B881" si="1542">B876</f>
        <v/>
      </c>
      <c r="C877" s="222"/>
      <c r="D877" s="225"/>
      <c r="E877" s="225"/>
      <c r="F877" s="132"/>
      <c r="G877" s="45" t="str" cm="1">
        <f t="array" ref="G877">IFERROR(INDEX(對照用!$B$1:$D$103,SMALL(IF(對照用!$B$1:$B$103=E876,ROW(對照用!$B$1:$B$103),"X"),MOD(ROW(),6)+1),3),"")</f>
        <v/>
      </c>
      <c r="H877" s="11"/>
      <c r="I877" s="230"/>
      <c r="J877" s="225"/>
      <c r="K877" s="233"/>
      <c r="L877" s="163"/>
      <c r="M877" s="146"/>
      <c r="N877" s="146" t="str">
        <f t="shared" ref="N877" si="1543">IF(L876="","",IF(L876="X","X",IF($E$2&lt;L876,"X
未達首次列計年度
Not reaching the initial calculation year",IF($E$2&gt;M876,"X
已過審核範圍 
Out of the audit scope","V"))))</f>
        <v/>
      </c>
      <c r="O877" s="149"/>
      <c r="P877" s="112"/>
      <c r="Q877" s="216"/>
    </row>
    <row r="878" spans="2:17" ht="24.75" customHeight="1">
      <c r="B878" s="219" t="str">
        <f t="shared" si="1542"/>
        <v/>
      </c>
      <c r="C878" s="222"/>
      <c r="D878" s="225"/>
      <c r="E878" s="225"/>
      <c r="F878" s="132"/>
      <c r="G878" s="45" t="str" cm="1">
        <f t="array" ref="G878">IFERROR(INDEX(對照用!$B$1:$D$103,SMALL(IF(對照用!$B$1:$B$103=E876,ROW(對照用!$B$1:$B$103),"X"),MOD(ROW(),6)+1),3),"")</f>
        <v/>
      </c>
      <c r="H878" s="11"/>
      <c r="I878" s="230"/>
      <c r="J878" s="225"/>
      <c r="K878" s="233"/>
      <c r="L878" s="163"/>
      <c r="M878" s="146"/>
      <c r="N878" s="146" t="str">
        <f t="shared" ref="N878" si="1544">IF(L876="","",IF(L876="X","X",IF($E$2&lt;L876,"X
未達首次列計年度
Not reaching the initial calculation year",IF($E$2&gt;M876,"X
已過審核範圍 
Out of the audit scope","V"))))</f>
        <v/>
      </c>
      <c r="O878" s="149"/>
      <c r="P878" s="112"/>
      <c r="Q878" s="216"/>
    </row>
    <row r="879" spans="2:17" ht="24.75" customHeight="1">
      <c r="B879" s="219" t="str">
        <f t="shared" si="1542"/>
        <v/>
      </c>
      <c r="C879" s="222"/>
      <c r="D879" s="225"/>
      <c r="E879" s="225"/>
      <c r="F879" s="132"/>
      <c r="G879" s="45" t="str" cm="1">
        <f t="array" ref="G879">IFERROR(INDEX(對照用!$B$1:$D$103,SMALL(IF(對照用!$B$1:$B$103=E876,ROW(對照用!$B$1:$B$103),"X"),MOD(ROW(),6)+1),3),"")</f>
        <v/>
      </c>
      <c r="H879" s="11"/>
      <c r="I879" s="230"/>
      <c r="J879" s="225"/>
      <c r="K879" s="233"/>
      <c r="L879" s="163"/>
      <c r="M879" s="146"/>
      <c r="N879" s="146" t="str">
        <f t="shared" ref="N879" si="1545">IF(L876="","",IF(L876="X","X",IF($E$2&lt;L876,"X
未達首次列計年度
Not reaching the initial calculation year",IF($E$2&gt;M876,"X
已過審核範圍 
Out of the audit scope","V"))))</f>
        <v/>
      </c>
      <c r="O879" s="149"/>
      <c r="P879" s="112"/>
      <c r="Q879" s="216"/>
    </row>
    <row r="880" spans="2:17" ht="24.75" customHeight="1">
      <c r="B880" s="219" t="str">
        <f t="shared" si="1542"/>
        <v/>
      </c>
      <c r="C880" s="222"/>
      <c r="D880" s="225"/>
      <c r="E880" s="225"/>
      <c r="F880" s="132"/>
      <c r="G880" s="45" t="str" cm="1">
        <f t="array" ref="G880">IFERROR(INDEX(對照用!$B$1:$D$103,SMALL(IF(對照用!$B$1:$B$103=E876,ROW(對照用!$B$1:$B$103),"X"),MOD(ROW(),6)+1),3),"")</f>
        <v/>
      </c>
      <c r="H880" s="11"/>
      <c r="I880" s="230"/>
      <c r="J880" s="225"/>
      <c r="K880" s="233"/>
      <c r="L880" s="163"/>
      <c r="M880" s="146"/>
      <c r="N880" s="146" t="str">
        <f t="shared" ref="N880" si="1546">IF(L876="","",IF(L876="X","X",IF($E$2&lt;L876,"X
未達首次列計年度
Not reaching the initial calculation year",IF($E$2&gt;M876,"X
已過審核範圍 
Out of the audit scope","V"))))</f>
        <v/>
      </c>
      <c r="O880" s="149"/>
      <c r="P880" s="112"/>
      <c r="Q880" s="216"/>
    </row>
    <row r="881" spans="2:17" ht="24.75" customHeight="1" thickBot="1">
      <c r="B881" s="220" t="str">
        <f t="shared" si="1542"/>
        <v/>
      </c>
      <c r="C881" s="223"/>
      <c r="D881" s="226"/>
      <c r="E881" s="226"/>
      <c r="F881" s="228"/>
      <c r="G881" s="46" t="str" cm="1">
        <f t="array" ref="G881">IFERROR(INDEX(對照用!$B$1:$D$103,SMALL(IF(對照用!$B$1:$B$103=E876,ROW(對照用!$B$1:$B$103),"X"),MOD(ROW(),6)+1),3),"")</f>
        <v/>
      </c>
      <c r="H881" s="12"/>
      <c r="I881" s="231"/>
      <c r="J881" s="226"/>
      <c r="K881" s="234"/>
      <c r="L881" s="236"/>
      <c r="M881" s="210"/>
      <c r="N881" s="210" t="str">
        <f t="shared" ref="N881" si="1547">IF(L876="","",IF(L876="X","X",IF($E$2&lt;L876,"X
未達首次列計年度
Not reaching the initial calculation year",IF($E$2&gt;M876,"X
已過審核範圍 
Out of the audit scope","V"))))</f>
        <v/>
      </c>
      <c r="O881" s="212"/>
      <c r="P881" s="214"/>
      <c r="Q881" s="217"/>
    </row>
    <row r="882" spans="2:17" ht="24.75" customHeight="1">
      <c r="B882" s="218" t="str">
        <f t="shared" ref="B882" si="1548">IF(E882&lt;&gt;"",B876+1,"")</f>
        <v/>
      </c>
      <c r="C882" s="221" t="str">
        <f t="shared" ref="C882" si="1549">IF(D882&lt;&gt;"",IF(D882&lt;$E$2,"舊","當"),"")</f>
        <v/>
      </c>
      <c r="D882" s="224"/>
      <c r="E882" s="224"/>
      <c r="F882" s="227" t="str">
        <f>_xlfn.IFNA(VLOOKUP(E882,對照用!$B:$C,2,0)," ")</f>
        <v xml:space="preserve"> </v>
      </c>
      <c r="G882" s="44" t="str" cm="1">
        <f t="array" ref="G882">IFERROR(INDEX(對照用!$B$1:$D$103,SMALL(IF(對照用!$B$1:$B$103=E882,ROW(對照用!$B$1:$B$103),"X"),MOD(ROW(),6)+1),3),"")</f>
        <v/>
      </c>
      <c r="H882" s="10"/>
      <c r="I882" s="229"/>
      <c r="J882" s="224"/>
      <c r="K882" s="232"/>
      <c r="L882" s="235"/>
      <c r="M882" s="209" t="str">
        <f t="shared" ref="M882" si="1550">IF(L882="X","X",IF(L882&lt;&gt;0,L882+9,""))</f>
        <v/>
      </c>
      <c r="N882" s="209" t="str">
        <f t="shared" ref="N882" si="1551">IF(L882="","",IF(L882="X","X",IF($E$2&lt;L882,"X
未達首次列計年度
Not reaching the initial calculation year",IF($E$2&gt;M882,"X
已過審核範圍 
Out of the audit scope","V"))))</f>
        <v/>
      </c>
      <c r="O882" s="211"/>
      <c r="P882" s="213" t="str">
        <f t="shared" ref="P882" si="1552">IF(N882="X
未達首次列計年度
Not reaching the initial calculation year",0,IF(N882="X
已過審核範圍 
Out of the audit scope",0,IF(N882="X",0,IF(N882="","",IF(O882&lt;&gt;"",O882,I882)))))</f>
        <v/>
      </c>
      <c r="Q882" s="215"/>
    </row>
    <row r="883" spans="2:17" ht="24.75" customHeight="1">
      <c r="B883" s="219" t="str">
        <f t="shared" ref="B883:B887" si="1553">B882</f>
        <v/>
      </c>
      <c r="C883" s="222"/>
      <c r="D883" s="225"/>
      <c r="E883" s="225"/>
      <c r="F883" s="132"/>
      <c r="G883" s="45" t="str" cm="1">
        <f t="array" ref="G883">IFERROR(INDEX(對照用!$B$1:$D$103,SMALL(IF(對照用!$B$1:$B$103=E882,ROW(對照用!$B$1:$B$103),"X"),MOD(ROW(),6)+1),3),"")</f>
        <v/>
      </c>
      <c r="H883" s="11"/>
      <c r="I883" s="230"/>
      <c r="J883" s="225"/>
      <c r="K883" s="233"/>
      <c r="L883" s="163"/>
      <c r="M883" s="146"/>
      <c r="N883" s="146" t="str">
        <f t="shared" ref="N883" si="1554">IF(L882="","",IF(L882="X","X",IF($E$2&lt;L882,"X
未達首次列計年度
Not reaching the initial calculation year",IF($E$2&gt;M882,"X
已過審核範圍 
Out of the audit scope","V"))))</f>
        <v/>
      </c>
      <c r="O883" s="149"/>
      <c r="P883" s="112"/>
      <c r="Q883" s="216"/>
    </row>
    <row r="884" spans="2:17" ht="24.75" customHeight="1">
      <c r="B884" s="219" t="str">
        <f t="shared" si="1553"/>
        <v/>
      </c>
      <c r="C884" s="222"/>
      <c r="D884" s="225"/>
      <c r="E884" s="225"/>
      <c r="F884" s="132"/>
      <c r="G884" s="45" t="str" cm="1">
        <f t="array" ref="G884">IFERROR(INDEX(對照用!$B$1:$D$103,SMALL(IF(對照用!$B$1:$B$103=E882,ROW(對照用!$B$1:$B$103),"X"),MOD(ROW(),6)+1),3),"")</f>
        <v/>
      </c>
      <c r="H884" s="11"/>
      <c r="I884" s="230"/>
      <c r="J884" s="225"/>
      <c r="K884" s="233"/>
      <c r="L884" s="163"/>
      <c r="M884" s="146"/>
      <c r="N884" s="146" t="str">
        <f t="shared" ref="N884" si="1555">IF(L882="","",IF(L882="X","X",IF($E$2&lt;L882,"X
未達首次列計年度
Not reaching the initial calculation year",IF($E$2&gt;M882,"X
已過審核範圍 
Out of the audit scope","V"))))</f>
        <v/>
      </c>
      <c r="O884" s="149"/>
      <c r="P884" s="112"/>
      <c r="Q884" s="216"/>
    </row>
    <row r="885" spans="2:17" ht="24.75" customHeight="1">
      <c r="B885" s="219" t="str">
        <f t="shared" si="1553"/>
        <v/>
      </c>
      <c r="C885" s="222"/>
      <c r="D885" s="225"/>
      <c r="E885" s="225"/>
      <c r="F885" s="132"/>
      <c r="G885" s="45" t="str" cm="1">
        <f t="array" ref="G885">IFERROR(INDEX(對照用!$B$1:$D$103,SMALL(IF(對照用!$B$1:$B$103=E882,ROW(對照用!$B$1:$B$103),"X"),MOD(ROW(),6)+1),3),"")</f>
        <v/>
      </c>
      <c r="H885" s="11"/>
      <c r="I885" s="230"/>
      <c r="J885" s="225"/>
      <c r="K885" s="233"/>
      <c r="L885" s="163"/>
      <c r="M885" s="146"/>
      <c r="N885" s="146" t="str">
        <f t="shared" ref="N885" si="1556">IF(L882="","",IF(L882="X","X",IF($E$2&lt;L882,"X
未達首次列計年度
Not reaching the initial calculation year",IF($E$2&gt;M882,"X
已過審核範圍 
Out of the audit scope","V"))))</f>
        <v/>
      </c>
      <c r="O885" s="149"/>
      <c r="P885" s="112"/>
      <c r="Q885" s="216"/>
    </row>
    <row r="886" spans="2:17" ht="24.75" customHeight="1">
      <c r="B886" s="219" t="str">
        <f t="shared" si="1553"/>
        <v/>
      </c>
      <c r="C886" s="222"/>
      <c r="D886" s="225"/>
      <c r="E886" s="225"/>
      <c r="F886" s="132"/>
      <c r="G886" s="45" t="str" cm="1">
        <f t="array" ref="G886">IFERROR(INDEX(對照用!$B$1:$D$103,SMALL(IF(對照用!$B$1:$B$103=E882,ROW(對照用!$B$1:$B$103),"X"),MOD(ROW(),6)+1),3),"")</f>
        <v/>
      </c>
      <c r="H886" s="11"/>
      <c r="I886" s="230"/>
      <c r="J886" s="225"/>
      <c r="K886" s="233"/>
      <c r="L886" s="163"/>
      <c r="M886" s="146"/>
      <c r="N886" s="146" t="str">
        <f t="shared" ref="N886" si="1557">IF(L882="","",IF(L882="X","X",IF($E$2&lt;L882,"X
未達首次列計年度
Not reaching the initial calculation year",IF($E$2&gt;M882,"X
已過審核範圍 
Out of the audit scope","V"))))</f>
        <v/>
      </c>
      <c r="O886" s="149"/>
      <c r="P886" s="112"/>
      <c r="Q886" s="216"/>
    </row>
    <row r="887" spans="2:17" ht="24.75" customHeight="1" thickBot="1">
      <c r="B887" s="220" t="str">
        <f t="shared" si="1553"/>
        <v/>
      </c>
      <c r="C887" s="223"/>
      <c r="D887" s="226"/>
      <c r="E887" s="226"/>
      <c r="F887" s="228"/>
      <c r="G887" s="46" t="str" cm="1">
        <f t="array" ref="G887">IFERROR(INDEX(對照用!$B$1:$D$103,SMALL(IF(對照用!$B$1:$B$103=E882,ROW(對照用!$B$1:$B$103),"X"),MOD(ROW(),6)+1),3),"")</f>
        <v/>
      </c>
      <c r="H887" s="12"/>
      <c r="I887" s="231"/>
      <c r="J887" s="226"/>
      <c r="K887" s="234"/>
      <c r="L887" s="236"/>
      <c r="M887" s="210"/>
      <c r="N887" s="210" t="str">
        <f t="shared" ref="N887" si="1558">IF(L882="","",IF(L882="X","X",IF($E$2&lt;L882,"X
未達首次列計年度
Not reaching the initial calculation year",IF($E$2&gt;M882,"X
已過審核範圍 
Out of the audit scope","V"))))</f>
        <v/>
      </c>
      <c r="O887" s="212"/>
      <c r="P887" s="214"/>
      <c r="Q887" s="217"/>
    </row>
    <row r="888" spans="2:17" ht="24.75" customHeight="1">
      <c r="B888" s="218" t="str">
        <f t="shared" ref="B888" si="1559">IF(E888&lt;&gt;"",B882+1,"")</f>
        <v/>
      </c>
      <c r="C888" s="221" t="str">
        <f t="shared" ref="C888" si="1560">IF(D888&lt;&gt;"",IF(D888&lt;$E$2,"舊","當"),"")</f>
        <v/>
      </c>
      <c r="D888" s="224"/>
      <c r="E888" s="224"/>
      <c r="F888" s="227" t="str">
        <f>_xlfn.IFNA(VLOOKUP(E888,對照用!$B:$C,2,0)," ")</f>
        <v xml:space="preserve"> </v>
      </c>
      <c r="G888" s="44" t="str" cm="1">
        <f t="array" ref="G888">IFERROR(INDEX(對照用!$B$1:$D$103,SMALL(IF(對照用!$B$1:$B$103=E888,ROW(對照用!$B$1:$B$103),"X"),MOD(ROW(),6)+1),3),"")</f>
        <v/>
      </c>
      <c r="H888" s="10"/>
      <c r="I888" s="229"/>
      <c r="J888" s="224"/>
      <c r="K888" s="232"/>
      <c r="L888" s="235"/>
      <c r="M888" s="209" t="str">
        <f t="shared" ref="M888" si="1561">IF(L888="X","X",IF(L888&lt;&gt;0,L888+9,""))</f>
        <v/>
      </c>
      <c r="N888" s="209" t="str">
        <f t="shared" ref="N888" si="1562">IF(L888="","",IF(L888="X","X",IF($E$2&lt;L888,"X
未達首次列計年度
Not reaching the initial calculation year",IF($E$2&gt;M888,"X
已過審核範圍 
Out of the audit scope","V"))))</f>
        <v/>
      </c>
      <c r="O888" s="211"/>
      <c r="P888" s="213" t="str">
        <f t="shared" ref="P888" si="1563">IF(N888="X
未達首次列計年度
Not reaching the initial calculation year",0,IF(N888="X
已過審核範圍 
Out of the audit scope",0,IF(N888="X",0,IF(N888="","",IF(O888&lt;&gt;"",O888,I888)))))</f>
        <v/>
      </c>
      <c r="Q888" s="215"/>
    </row>
    <row r="889" spans="2:17" ht="24.75" customHeight="1">
      <c r="B889" s="219" t="str">
        <f t="shared" ref="B889:B893" si="1564">B888</f>
        <v/>
      </c>
      <c r="C889" s="222"/>
      <c r="D889" s="225"/>
      <c r="E889" s="225"/>
      <c r="F889" s="132"/>
      <c r="G889" s="45" t="str" cm="1">
        <f t="array" ref="G889">IFERROR(INDEX(對照用!$B$1:$D$103,SMALL(IF(對照用!$B$1:$B$103=E888,ROW(對照用!$B$1:$B$103),"X"),MOD(ROW(),6)+1),3),"")</f>
        <v/>
      </c>
      <c r="H889" s="11"/>
      <c r="I889" s="230"/>
      <c r="J889" s="225"/>
      <c r="K889" s="233"/>
      <c r="L889" s="163"/>
      <c r="M889" s="146"/>
      <c r="N889" s="146" t="str">
        <f t="shared" ref="N889" si="1565">IF(L888="","",IF(L888="X","X",IF($E$2&lt;L888,"X
未達首次列計年度
Not reaching the initial calculation year",IF($E$2&gt;M888,"X
已過審核範圍 
Out of the audit scope","V"))))</f>
        <v/>
      </c>
      <c r="O889" s="149"/>
      <c r="P889" s="112"/>
      <c r="Q889" s="216"/>
    </row>
    <row r="890" spans="2:17" ht="24.75" customHeight="1">
      <c r="B890" s="219" t="str">
        <f t="shared" si="1564"/>
        <v/>
      </c>
      <c r="C890" s="222"/>
      <c r="D890" s="225"/>
      <c r="E890" s="225"/>
      <c r="F890" s="132"/>
      <c r="G890" s="45" t="str" cm="1">
        <f t="array" ref="G890">IFERROR(INDEX(對照用!$B$1:$D$103,SMALL(IF(對照用!$B$1:$B$103=E888,ROW(對照用!$B$1:$B$103),"X"),MOD(ROW(),6)+1),3),"")</f>
        <v/>
      </c>
      <c r="H890" s="11"/>
      <c r="I890" s="230"/>
      <c r="J890" s="225"/>
      <c r="K890" s="233"/>
      <c r="L890" s="163"/>
      <c r="M890" s="146"/>
      <c r="N890" s="146" t="str">
        <f t="shared" ref="N890" si="1566">IF(L888="","",IF(L888="X","X",IF($E$2&lt;L888,"X
未達首次列計年度
Not reaching the initial calculation year",IF($E$2&gt;M888,"X
已過審核範圍 
Out of the audit scope","V"))))</f>
        <v/>
      </c>
      <c r="O890" s="149"/>
      <c r="P890" s="112"/>
      <c r="Q890" s="216"/>
    </row>
    <row r="891" spans="2:17" ht="24.75" customHeight="1">
      <c r="B891" s="219" t="str">
        <f t="shared" si="1564"/>
        <v/>
      </c>
      <c r="C891" s="222"/>
      <c r="D891" s="225"/>
      <c r="E891" s="225"/>
      <c r="F891" s="132"/>
      <c r="G891" s="45" t="str" cm="1">
        <f t="array" ref="G891">IFERROR(INDEX(對照用!$B$1:$D$103,SMALL(IF(對照用!$B$1:$B$103=E888,ROW(對照用!$B$1:$B$103),"X"),MOD(ROW(),6)+1),3),"")</f>
        <v/>
      </c>
      <c r="H891" s="11"/>
      <c r="I891" s="230"/>
      <c r="J891" s="225"/>
      <c r="K891" s="233"/>
      <c r="L891" s="163"/>
      <c r="M891" s="146"/>
      <c r="N891" s="146" t="str">
        <f t="shared" ref="N891" si="1567">IF(L888="","",IF(L888="X","X",IF($E$2&lt;L888,"X
未達首次列計年度
Not reaching the initial calculation year",IF($E$2&gt;M888,"X
已過審核範圍 
Out of the audit scope","V"))))</f>
        <v/>
      </c>
      <c r="O891" s="149"/>
      <c r="P891" s="112"/>
      <c r="Q891" s="216"/>
    </row>
    <row r="892" spans="2:17" ht="24.75" customHeight="1">
      <c r="B892" s="219" t="str">
        <f t="shared" si="1564"/>
        <v/>
      </c>
      <c r="C892" s="222"/>
      <c r="D892" s="225"/>
      <c r="E892" s="225"/>
      <c r="F892" s="132"/>
      <c r="G892" s="45" t="str" cm="1">
        <f t="array" ref="G892">IFERROR(INDEX(對照用!$B$1:$D$103,SMALL(IF(對照用!$B$1:$B$103=E888,ROW(對照用!$B$1:$B$103),"X"),MOD(ROW(),6)+1),3),"")</f>
        <v/>
      </c>
      <c r="H892" s="11"/>
      <c r="I892" s="230"/>
      <c r="J892" s="225"/>
      <c r="K892" s="233"/>
      <c r="L892" s="163"/>
      <c r="M892" s="146"/>
      <c r="N892" s="146" t="str">
        <f t="shared" ref="N892" si="1568">IF(L888="","",IF(L888="X","X",IF($E$2&lt;L888,"X
未達首次列計年度
Not reaching the initial calculation year",IF($E$2&gt;M888,"X
已過審核範圍 
Out of the audit scope","V"))))</f>
        <v/>
      </c>
      <c r="O892" s="149"/>
      <c r="P892" s="112"/>
      <c r="Q892" s="216"/>
    </row>
    <row r="893" spans="2:17" ht="24.75" customHeight="1" thickBot="1">
      <c r="B893" s="220" t="str">
        <f t="shared" si="1564"/>
        <v/>
      </c>
      <c r="C893" s="223"/>
      <c r="D893" s="226"/>
      <c r="E893" s="226"/>
      <c r="F893" s="228"/>
      <c r="G893" s="46" t="str" cm="1">
        <f t="array" ref="G893">IFERROR(INDEX(對照用!$B$1:$D$103,SMALL(IF(對照用!$B$1:$B$103=E888,ROW(對照用!$B$1:$B$103),"X"),MOD(ROW(),6)+1),3),"")</f>
        <v/>
      </c>
      <c r="H893" s="12"/>
      <c r="I893" s="231"/>
      <c r="J893" s="226"/>
      <c r="K893" s="234"/>
      <c r="L893" s="236"/>
      <c r="M893" s="210"/>
      <c r="N893" s="210" t="str">
        <f t="shared" ref="N893" si="1569">IF(L888="","",IF(L888="X","X",IF($E$2&lt;L888,"X
未達首次列計年度
Not reaching the initial calculation year",IF($E$2&gt;M888,"X
已過審核範圍 
Out of the audit scope","V"))))</f>
        <v/>
      </c>
      <c r="O893" s="212"/>
      <c r="P893" s="214"/>
      <c r="Q893" s="217"/>
    </row>
    <row r="894" spans="2:17" ht="24.75" customHeight="1">
      <c r="B894" s="218" t="str">
        <f t="shared" ref="B894" si="1570">IF(E894&lt;&gt;"",B888+1,"")</f>
        <v/>
      </c>
      <c r="C894" s="221" t="str">
        <f t="shared" ref="C894" si="1571">IF(D894&lt;&gt;"",IF(D894&lt;$E$2,"舊","當"),"")</f>
        <v/>
      </c>
      <c r="D894" s="224"/>
      <c r="E894" s="224"/>
      <c r="F894" s="227" t="str">
        <f>_xlfn.IFNA(VLOOKUP(E894,對照用!$B:$C,2,0)," ")</f>
        <v xml:space="preserve"> </v>
      </c>
      <c r="G894" s="44" t="str" cm="1">
        <f t="array" ref="G894">IFERROR(INDEX(對照用!$B$1:$D$103,SMALL(IF(對照用!$B$1:$B$103=E894,ROW(對照用!$B$1:$B$103),"X"),MOD(ROW(),6)+1),3),"")</f>
        <v/>
      </c>
      <c r="H894" s="10"/>
      <c r="I894" s="229"/>
      <c r="J894" s="224"/>
      <c r="K894" s="232"/>
      <c r="L894" s="235"/>
      <c r="M894" s="209" t="str">
        <f t="shared" ref="M894" si="1572">IF(L894="X","X",IF(L894&lt;&gt;0,L894+9,""))</f>
        <v/>
      </c>
      <c r="N894" s="209" t="str">
        <f t="shared" ref="N894" si="1573">IF(L894="","",IF(L894="X","X",IF($E$2&lt;L894,"X
未達首次列計年度
Not reaching the initial calculation year",IF($E$2&gt;M894,"X
已過審核範圍 
Out of the audit scope","V"))))</f>
        <v/>
      </c>
      <c r="O894" s="211"/>
      <c r="P894" s="213" t="str">
        <f t="shared" ref="P894" si="1574">IF(N894="X
未達首次列計年度
Not reaching the initial calculation year",0,IF(N894="X
已過審核範圍 
Out of the audit scope",0,IF(N894="X",0,IF(N894="","",IF(O894&lt;&gt;"",O894,I894)))))</f>
        <v/>
      </c>
      <c r="Q894" s="215"/>
    </row>
    <row r="895" spans="2:17" ht="24.75" customHeight="1">
      <c r="B895" s="219" t="str">
        <f t="shared" ref="B895:B899" si="1575">B894</f>
        <v/>
      </c>
      <c r="C895" s="222"/>
      <c r="D895" s="225"/>
      <c r="E895" s="225"/>
      <c r="F895" s="132"/>
      <c r="G895" s="45" t="str" cm="1">
        <f t="array" ref="G895">IFERROR(INDEX(對照用!$B$1:$D$103,SMALL(IF(對照用!$B$1:$B$103=E894,ROW(對照用!$B$1:$B$103),"X"),MOD(ROW(),6)+1),3),"")</f>
        <v/>
      </c>
      <c r="H895" s="11"/>
      <c r="I895" s="230"/>
      <c r="J895" s="225"/>
      <c r="K895" s="233"/>
      <c r="L895" s="163"/>
      <c r="M895" s="146"/>
      <c r="N895" s="146" t="str">
        <f t="shared" ref="N895" si="1576">IF(L894="","",IF(L894="X","X",IF($E$2&lt;L894,"X
未達首次列計年度
Not reaching the initial calculation year",IF($E$2&gt;M894,"X
已過審核範圍 
Out of the audit scope","V"))))</f>
        <v/>
      </c>
      <c r="O895" s="149"/>
      <c r="P895" s="112"/>
      <c r="Q895" s="216"/>
    </row>
    <row r="896" spans="2:17" ht="24.75" customHeight="1">
      <c r="B896" s="219" t="str">
        <f t="shared" si="1575"/>
        <v/>
      </c>
      <c r="C896" s="222"/>
      <c r="D896" s="225"/>
      <c r="E896" s="225"/>
      <c r="F896" s="132"/>
      <c r="G896" s="45" t="str" cm="1">
        <f t="array" ref="G896">IFERROR(INDEX(對照用!$B$1:$D$103,SMALL(IF(對照用!$B$1:$B$103=E894,ROW(對照用!$B$1:$B$103),"X"),MOD(ROW(),6)+1),3),"")</f>
        <v/>
      </c>
      <c r="H896" s="11"/>
      <c r="I896" s="230"/>
      <c r="J896" s="225"/>
      <c r="K896" s="233"/>
      <c r="L896" s="163"/>
      <c r="M896" s="146"/>
      <c r="N896" s="146" t="str">
        <f t="shared" ref="N896" si="1577">IF(L894="","",IF(L894="X","X",IF($E$2&lt;L894,"X
未達首次列計年度
Not reaching the initial calculation year",IF($E$2&gt;M894,"X
已過審核範圍 
Out of the audit scope","V"))))</f>
        <v/>
      </c>
      <c r="O896" s="149"/>
      <c r="P896" s="112"/>
      <c r="Q896" s="216"/>
    </row>
    <row r="897" spans="2:17" ht="24.75" customHeight="1">
      <c r="B897" s="219" t="str">
        <f t="shared" si="1575"/>
        <v/>
      </c>
      <c r="C897" s="222"/>
      <c r="D897" s="225"/>
      <c r="E897" s="225"/>
      <c r="F897" s="132"/>
      <c r="G897" s="45" t="str" cm="1">
        <f t="array" ref="G897">IFERROR(INDEX(對照用!$B$1:$D$103,SMALL(IF(對照用!$B$1:$B$103=E894,ROW(對照用!$B$1:$B$103),"X"),MOD(ROW(),6)+1),3),"")</f>
        <v/>
      </c>
      <c r="H897" s="11"/>
      <c r="I897" s="230"/>
      <c r="J897" s="225"/>
      <c r="K897" s="233"/>
      <c r="L897" s="163"/>
      <c r="M897" s="146"/>
      <c r="N897" s="146" t="str">
        <f t="shared" ref="N897" si="1578">IF(L894="","",IF(L894="X","X",IF($E$2&lt;L894,"X
未達首次列計年度
Not reaching the initial calculation year",IF($E$2&gt;M894,"X
已過審核範圍 
Out of the audit scope","V"))))</f>
        <v/>
      </c>
      <c r="O897" s="149"/>
      <c r="P897" s="112"/>
      <c r="Q897" s="216"/>
    </row>
    <row r="898" spans="2:17" ht="24.75" customHeight="1">
      <c r="B898" s="219" t="str">
        <f t="shared" si="1575"/>
        <v/>
      </c>
      <c r="C898" s="222"/>
      <c r="D898" s="225"/>
      <c r="E898" s="225"/>
      <c r="F898" s="132"/>
      <c r="G898" s="45" t="str" cm="1">
        <f t="array" ref="G898">IFERROR(INDEX(對照用!$B$1:$D$103,SMALL(IF(對照用!$B$1:$B$103=E894,ROW(對照用!$B$1:$B$103),"X"),MOD(ROW(),6)+1),3),"")</f>
        <v/>
      </c>
      <c r="H898" s="11"/>
      <c r="I898" s="230"/>
      <c r="J898" s="225"/>
      <c r="K898" s="233"/>
      <c r="L898" s="163"/>
      <c r="M898" s="146"/>
      <c r="N898" s="146" t="str">
        <f t="shared" ref="N898" si="1579">IF(L894="","",IF(L894="X","X",IF($E$2&lt;L894,"X
未達首次列計年度
Not reaching the initial calculation year",IF($E$2&gt;M894,"X
已過審核範圍 
Out of the audit scope","V"))))</f>
        <v/>
      </c>
      <c r="O898" s="149"/>
      <c r="P898" s="112"/>
      <c r="Q898" s="216"/>
    </row>
    <row r="899" spans="2:17" ht="24.75" customHeight="1" thickBot="1">
      <c r="B899" s="220" t="str">
        <f t="shared" si="1575"/>
        <v/>
      </c>
      <c r="C899" s="223"/>
      <c r="D899" s="226"/>
      <c r="E899" s="226"/>
      <c r="F899" s="228"/>
      <c r="G899" s="46" t="str" cm="1">
        <f t="array" ref="G899">IFERROR(INDEX(對照用!$B$1:$D$103,SMALL(IF(對照用!$B$1:$B$103=E894,ROW(對照用!$B$1:$B$103),"X"),MOD(ROW(),6)+1),3),"")</f>
        <v/>
      </c>
      <c r="H899" s="12"/>
      <c r="I899" s="231"/>
      <c r="J899" s="226"/>
      <c r="K899" s="234"/>
      <c r="L899" s="236"/>
      <c r="M899" s="210"/>
      <c r="N899" s="210" t="str">
        <f t="shared" ref="N899" si="1580">IF(L894="","",IF(L894="X","X",IF($E$2&lt;L894,"X
未達首次列計年度
Not reaching the initial calculation year",IF($E$2&gt;M894,"X
已過審核範圍 
Out of the audit scope","V"))))</f>
        <v/>
      </c>
      <c r="O899" s="212"/>
      <c r="P899" s="214"/>
      <c r="Q899" s="217"/>
    </row>
    <row r="900" spans="2:17" ht="24.75" customHeight="1">
      <c r="B900" s="218" t="str">
        <f t="shared" ref="B900" si="1581">IF(E900&lt;&gt;"",B894+1,"")</f>
        <v/>
      </c>
      <c r="C900" s="221" t="str">
        <f t="shared" ref="C900" si="1582">IF(D900&lt;&gt;"",IF(D900&lt;$E$2,"舊","當"),"")</f>
        <v/>
      </c>
      <c r="D900" s="224"/>
      <c r="E900" s="224"/>
      <c r="F900" s="227" t="str">
        <f>_xlfn.IFNA(VLOOKUP(E900,對照用!$B:$C,2,0)," ")</f>
        <v xml:space="preserve"> </v>
      </c>
      <c r="G900" s="44" t="str" cm="1">
        <f t="array" ref="G900">IFERROR(INDEX(對照用!$B$1:$D$103,SMALL(IF(對照用!$B$1:$B$103=E900,ROW(對照用!$B$1:$B$103),"X"),MOD(ROW(),6)+1),3),"")</f>
        <v/>
      </c>
      <c r="H900" s="10"/>
      <c r="I900" s="229"/>
      <c r="J900" s="224"/>
      <c r="K900" s="232"/>
      <c r="L900" s="235"/>
      <c r="M900" s="209" t="str">
        <f t="shared" ref="M900" si="1583">IF(L900="X","X",IF(L900&lt;&gt;0,L900+9,""))</f>
        <v/>
      </c>
      <c r="N900" s="209" t="str">
        <f t="shared" ref="N900" si="1584">IF(L900="","",IF(L900="X","X",IF($E$2&lt;L900,"X
未達首次列計年度
Not reaching the initial calculation year",IF($E$2&gt;M900,"X
已過審核範圍 
Out of the audit scope","V"))))</f>
        <v/>
      </c>
      <c r="O900" s="211"/>
      <c r="P900" s="213" t="str">
        <f t="shared" ref="P900" si="1585">IF(N900="X
未達首次列計年度
Not reaching the initial calculation year",0,IF(N900="X
已過審核範圍 
Out of the audit scope",0,IF(N900="X",0,IF(N900="","",IF(O900&lt;&gt;"",O900,I900)))))</f>
        <v/>
      </c>
      <c r="Q900" s="215"/>
    </row>
    <row r="901" spans="2:17" ht="24.75" customHeight="1">
      <c r="B901" s="219" t="str">
        <f t="shared" ref="B901:B905" si="1586">B900</f>
        <v/>
      </c>
      <c r="C901" s="222"/>
      <c r="D901" s="225"/>
      <c r="E901" s="225"/>
      <c r="F901" s="132"/>
      <c r="G901" s="45" t="str" cm="1">
        <f t="array" ref="G901">IFERROR(INDEX(對照用!$B$1:$D$103,SMALL(IF(對照用!$B$1:$B$103=E900,ROW(對照用!$B$1:$B$103),"X"),MOD(ROW(),6)+1),3),"")</f>
        <v/>
      </c>
      <c r="H901" s="11"/>
      <c r="I901" s="230"/>
      <c r="J901" s="225"/>
      <c r="K901" s="233"/>
      <c r="L901" s="163"/>
      <c r="M901" s="146"/>
      <c r="N901" s="146" t="str">
        <f t="shared" ref="N901" si="1587">IF(L900="","",IF(L900="X","X",IF($E$2&lt;L900,"X
未達首次列計年度
Not reaching the initial calculation year",IF($E$2&gt;M900,"X
已過審核範圍 
Out of the audit scope","V"))))</f>
        <v/>
      </c>
      <c r="O901" s="149"/>
      <c r="P901" s="112"/>
      <c r="Q901" s="216"/>
    </row>
    <row r="902" spans="2:17" ht="24.75" customHeight="1">
      <c r="B902" s="219" t="str">
        <f t="shared" si="1586"/>
        <v/>
      </c>
      <c r="C902" s="222"/>
      <c r="D902" s="225"/>
      <c r="E902" s="225"/>
      <c r="F902" s="132"/>
      <c r="G902" s="45" t="str" cm="1">
        <f t="array" ref="G902">IFERROR(INDEX(對照用!$B$1:$D$103,SMALL(IF(對照用!$B$1:$B$103=E900,ROW(對照用!$B$1:$B$103),"X"),MOD(ROW(),6)+1),3),"")</f>
        <v/>
      </c>
      <c r="H902" s="11"/>
      <c r="I902" s="230"/>
      <c r="J902" s="225"/>
      <c r="K902" s="233"/>
      <c r="L902" s="163"/>
      <c r="M902" s="146"/>
      <c r="N902" s="146" t="str">
        <f t="shared" ref="N902" si="1588">IF(L900="","",IF(L900="X","X",IF($E$2&lt;L900,"X
未達首次列計年度
Not reaching the initial calculation year",IF($E$2&gt;M900,"X
已過審核範圍 
Out of the audit scope","V"))))</f>
        <v/>
      </c>
      <c r="O902" s="149"/>
      <c r="P902" s="112"/>
      <c r="Q902" s="216"/>
    </row>
    <row r="903" spans="2:17" ht="24.75" customHeight="1">
      <c r="B903" s="219" t="str">
        <f t="shared" si="1586"/>
        <v/>
      </c>
      <c r="C903" s="222"/>
      <c r="D903" s="225"/>
      <c r="E903" s="225"/>
      <c r="F903" s="132"/>
      <c r="G903" s="45" t="str" cm="1">
        <f t="array" ref="G903">IFERROR(INDEX(對照用!$B$1:$D$103,SMALL(IF(對照用!$B$1:$B$103=E900,ROW(對照用!$B$1:$B$103),"X"),MOD(ROW(),6)+1),3),"")</f>
        <v/>
      </c>
      <c r="H903" s="11"/>
      <c r="I903" s="230"/>
      <c r="J903" s="225"/>
      <c r="K903" s="233"/>
      <c r="L903" s="163"/>
      <c r="M903" s="146"/>
      <c r="N903" s="146" t="str">
        <f t="shared" ref="N903" si="1589">IF(L900="","",IF(L900="X","X",IF($E$2&lt;L900,"X
未達首次列計年度
Not reaching the initial calculation year",IF($E$2&gt;M900,"X
已過審核範圍 
Out of the audit scope","V"))))</f>
        <v/>
      </c>
      <c r="O903" s="149"/>
      <c r="P903" s="112"/>
      <c r="Q903" s="216"/>
    </row>
    <row r="904" spans="2:17" ht="24.75" customHeight="1">
      <c r="B904" s="219" t="str">
        <f t="shared" si="1586"/>
        <v/>
      </c>
      <c r="C904" s="222"/>
      <c r="D904" s="225"/>
      <c r="E904" s="225"/>
      <c r="F904" s="132"/>
      <c r="G904" s="45" t="str" cm="1">
        <f t="array" ref="G904">IFERROR(INDEX(對照用!$B$1:$D$103,SMALL(IF(對照用!$B$1:$B$103=E900,ROW(對照用!$B$1:$B$103),"X"),MOD(ROW(),6)+1),3),"")</f>
        <v/>
      </c>
      <c r="H904" s="11"/>
      <c r="I904" s="230"/>
      <c r="J904" s="225"/>
      <c r="K904" s="233"/>
      <c r="L904" s="163"/>
      <c r="M904" s="146"/>
      <c r="N904" s="146" t="str">
        <f t="shared" ref="N904" si="1590">IF(L900="","",IF(L900="X","X",IF($E$2&lt;L900,"X
未達首次列計年度
Not reaching the initial calculation year",IF($E$2&gt;M900,"X
已過審核範圍 
Out of the audit scope","V"))))</f>
        <v/>
      </c>
      <c r="O904" s="149"/>
      <c r="P904" s="112"/>
      <c r="Q904" s="216"/>
    </row>
    <row r="905" spans="2:17" ht="24.75" customHeight="1" thickBot="1">
      <c r="B905" s="220" t="str">
        <f t="shared" si="1586"/>
        <v/>
      </c>
      <c r="C905" s="223"/>
      <c r="D905" s="226"/>
      <c r="E905" s="226"/>
      <c r="F905" s="228"/>
      <c r="G905" s="46" t="str" cm="1">
        <f t="array" ref="G905">IFERROR(INDEX(對照用!$B$1:$D$103,SMALL(IF(對照用!$B$1:$B$103=E900,ROW(對照用!$B$1:$B$103),"X"),MOD(ROW(),6)+1),3),"")</f>
        <v/>
      </c>
      <c r="H905" s="12"/>
      <c r="I905" s="231"/>
      <c r="J905" s="226"/>
      <c r="K905" s="234"/>
      <c r="L905" s="236"/>
      <c r="M905" s="210"/>
      <c r="N905" s="210" t="str">
        <f t="shared" ref="N905" si="1591">IF(L900="","",IF(L900="X","X",IF($E$2&lt;L900,"X
未達首次列計年度
Not reaching the initial calculation year",IF($E$2&gt;M900,"X
已過審核範圍 
Out of the audit scope","V"))))</f>
        <v/>
      </c>
      <c r="O905" s="212"/>
      <c r="P905" s="214"/>
      <c r="Q905" s="217"/>
    </row>
    <row r="906" spans="2:17" ht="24.75" customHeight="1">
      <c r="B906" s="218" t="str">
        <f t="shared" ref="B906" si="1592">IF(E906&lt;&gt;"",B900+1,"")</f>
        <v/>
      </c>
      <c r="C906" s="221" t="str">
        <f t="shared" ref="C906" si="1593">IF(D906&lt;&gt;"",IF(D906&lt;$E$2,"舊","當"),"")</f>
        <v/>
      </c>
      <c r="D906" s="224"/>
      <c r="E906" s="224"/>
      <c r="F906" s="227" t="str">
        <f>_xlfn.IFNA(VLOOKUP(E906,對照用!$B:$C,2,0)," ")</f>
        <v xml:space="preserve"> </v>
      </c>
      <c r="G906" s="44" t="str" cm="1">
        <f t="array" ref="G906">IFERROR(INDEX(對照用!$B$1:$D$103,SMALL(IF(對照用!$B$1:$B$103=E906,ROW(對照用!$B$1:$B$103),"X"),MOD(ROW(),6)+1),3),"")</f>
        <v/>
      </c>
      <c r="H906" s="10"/>
      <c r="I906" s="229"/>
      <c r="J906" s="224"/>
      <c r="K906" s="232"/>
      <c r="L906" s="235"/>
      <c r="M906" s="209" t="str">
        <f t="shared" ref="M906" si="1594">IF(L906="X","X",IF(L906&lt;&gt;0,L906+9,""))</f>
        <v/>
      </c>
      <c r="N906" s="209" t="str">
        <f t="shared" ref="N906" si="1595">IF(L906="","",IF(L906="X","X",IF($E$2&lt;L906,"X
未達首次列計年度
Not reaching the initial calculation year",IF($E$2&gt;M906,"X
已過審核範圍 
Out of the audit scope","V"))))</f>
        <v/>
      </c>
      <c r="O906" s="211"/>
      <c r="P906" s="213" t="str">
        <f t="shared" ref="P906" si="1596">IF(N906="X
未達首次列計年度
Not reaching the initial calculation year",0,IF(N906="X
已過審核範圍 
Out of the audit scope",0,IF(N906="X",0,IF(N906="","",IF(O906&lt;&gt;"",O906,I906)))))</f>
        <v/>
      </c>
      <c r="Q906" s="215"/>
    </row>
    <row r="907" spans="2:17" ht="24.75" customHeight="1">
      <c r="B907" s="219" t="str">
        <f t="shared" ref="B907:B911" si="1597">B906</f>
        <v/>
      </c>
      <c r="C907" s="222"/>
      <c r="D907" s="225"/>
      <c r="E907" s="225"/>
      <c r="F907" s="132"/>
      <c r="G907" s="45" t="str" cm="1">
        <f t="array" ref="G907">IFERROR(INDEX(對照用!$B$1:$D$103,SMALL(IF(對照用!$B$1:$B$103=E906,ROW(對照用!$B$1:$B$103),"X"),MOD(ROW(),6)+1),3),"")</f>
        <v/>
      </c>
      <c r="H907" s="11"/>
      <c r="I907" s="230"/>
      <c r="J907" s="225"/>
      <c r="K907" s="233"/>
      <c r="L907" s="163"/>
      <c r="M907" s="146"/>
      <c r="N907" s="146" t="str">
        <f t="shared" ref="N907" si="1598">IF(L906="","",IF(L906="X","X",IF($E$2&lt;L906,"X
未達首次列計年度
Not reaching the initial calculation year",IF($E$2&gt;M906,"X
已過審核範圍 
Out of the audit scope","V"))))</f>
        <v/>
      </c>
      <c r="O907" s="149"/>
      <c r="P907" s="112"/>
      <c r="Q907" s="216"/>
    </row>
    <row r="908" spans="2:17" ht="24.75" customHeight="1">
      <c r="B908" s="219" t="str">
        <f t="shared" si="1597"/>
        <v/>
      </c>
      <c r="C908" s="222"/>
      <c r="D908" s="225"/>
      <c r="E908" s="225"/>
      <c r="F908" s="132"/>
      <c r="G908" s="45" t="str" cm="1">
        <f t="array" ref="G908">IFERROR(INDEX(對照用!$B$1:$D$103,SMALL(IF(對照用!$B$1:$B$103=E906,ROW(對照用!$B$1:$B$103),"X"),MOD(ROW(),6)+1),3),"")</f>
        <v/>
      </c>
      <c r="H908" s="11"/>
      <c r="I908" s="230"/>
      <c r="J908" s="225"/>
      <c r="K908" s="233"/>
      <c r="L908" s="163"/>
      <c r="M908" s="146"/>
      <c r="N908" s="146" t="str">
        <f t="shared" ref="N908" si="1599">IF(L906="","",IF(L906="X","X",IF($E$2&lt;L906,"X
未達首次列計年度
Not reaching the initial calculation year",IF($E$2&gt;M906,"X
已過審核範圍 
Out of the audit scope","V"))))</f>
        <v/>
      </c>
      <c r="O908" s="149"/>
      <c r="P908" s="112"/>
      <c r="Q908" s="216"/>
    </row>
    <row r="909" spans="2:17" ht="24.75" customHeight="1">
      <c r="B909" s="219" t="str">
        <f t="shared" si="1597"/>
        <v/>
      </c>
      <c r="C909" s="222"/>
      <c r="D909" s="225"/>
      <c r="E909" s="225"/>
      <c r="F909" s="132"/>
      <c r="G909" s="45" t="str" cm="1">
        <f t="array" ref="G909">IFERROR(INDEX(對照用!$B$1:$D$103,SMALL(IF(對照用!$B$1:$B$103=E906,ROW(對照用!$B$1:$B$103),"X"),MOD(ROW(),6)+1),3),"")</f>
        <v/>
      </c>
      <c r="H909" s="11"/>
      <c r="I909" s="230"/>
      <c r="J909" s="225"/>
      <c r="K909" s="233"/>
      <c r="L909" s="163"/>
      <c r="M909" s="146"/>
      <c r="N909" s="146" t="str">
        <f t="shared" ref="N909" si="1600">IF(L906="","",IF(L906="X","X",IF($E$2&lt;L906,"X
未達首次列計年度
Not reaching the initial calculation year",IF($E$2&gt;M906,"X
已過審核範圍 
Out of the audit scope","V"))))</f>
        <v/>
      </c>
      <c r="O909" s="149"/>
      <c r="P909" s="112"/>
      <c r="Q909" s="216"/>
    </row>
    <row r="910" spans="2:17" ht="24.75" customHeight="1">
      <c r="B910" s="219" t="str">
        <f t="shared" si="1597"/>
        <v/>
      </c>
      <c r="C910" s="222"/>
      <c r="D910" s="225"/>
      <c r="E910" s="225"/>
      <c r="F910" s="132"/>
      <c r="G910" s="45" t="str" cm="1">
        <f t="array" ref="G910">IFERROR(INDEX(對照用!$B$1:$D$103,SMALL(IF(對照用!$B$1:$B$103=E906,ROW(對照用!$B$1:$B$103),"X"),MOD(ROW(),6)+1),3),"")</f>
        <v/>
      </c>
      <c r="H910" s="11"/>
      <c r="I910" s="230"/>
      <c r="J910" s="225"/>
      <c r="K910" s="233"/>
      <c r="L910" s="163"/>
      <c r="M910" s="146"/>
      <c r="N910" s="146" t="str">
        <f t="shared" ref="N910" si="1601">IF(L906="","",IF(L906="X","X",IF($E$2&lt;L906,"X
未達首次列計年度
Not reaching the initial calculation year",IF($E$2&gt;M906,"X
已過審核範圍 
Out of the audit scope","V"))))</f>
        <v/>
      </c>
      <c r="O910" s="149"/>
      <c r="P910" s="112"/>
      <c r="Q910" s="216"/>
    </row>
    <row r="911" spans="2:17" ht="24.75" customHeight="1" thickBot="1">
      <c r="B911" s="220" t="str">
        <f t="shared" si="1597"/>
        <v/>
      </c>
      <c r="C911" s="223"/>
      <c r="D911" s="226"/>
      <c r="E911" s="226"/>
      <c r="F911" s="228"/>
      <c r="G911" s="46" t="str" cm="1">
        <f t="array" ref="G911">IFERROR(INDEX(對照用!$B$1:$D$103,SMALL(IF(對照用!$B$1:$B$103=E906,ROW(對照用!$B$1:$B$103),"X"),MOD(ROW(),6)+1),3),"")</f>
        <v/>
      </c>
      <c r="H911" s="12"/>
      <c r="I911" s="231"/>
      <c r="J911" s="226"/>
      <c r="K911" s="234"/>
      <c r="L911" s="236"/>
      <c r="M911" s="210"/>
      <c r="N911" s="210" t="str">
        <f t="shared" ref="N911" si="1602">IF(L906="","",IF(L906="X","X",IF($E$2&lt;L906,"X
未達首次列計年度
Not reaching the initial calculation year",IF($E$2&gt;M906,"X
已過審核範圍 
Out of the audit scope","V"))))</f>
        <v/>
      </c>
      <c r="O911" s="212"/>
      <c r="P911" s="214"/>
      <c r="Q911" s="217"/>
    </row>
    <row r="912" spans="2:17" ht="24.75" customHeight="1">
      <c r="B912" s="218" t="str">
        <f t="shared" ref="B912" si="1603">IF(E912&lt;&gt;"",B906+1,"")</f>
        <v/>
      </c>
      <c r="C912" s="221" t="str">
        <f t="shared" ref="C912" si="1604">IF(D912&lt;&gt;"",IF(D912&lt;$E$2,"舊","當"),"")</f>
        <v/>
      </c>
      <c r="D912" s="224"/>
      <c r="E912" s="224"/>
      <c r="F912" s="227" t="str">
        <f>_xlfn.IFNA(VLOOKUP(E912,對照用!$B:$C,2,0)," ")</f>
        <v xml:space="preserve"> </v>
      </c>
      <c r="G912" s="44" t="str" cm="1">
        <f t="array" ref="G912">IFERROR(INDEX(對照用!$B$1:$D$103,SMALL(IF(對照用!$B$1:$B$103=E912,ROW(對照用!$B$1:$B$103),"X"),MOD(ROW(),6)+1),3),"")</f>
        <v/>
      </c>
      <c r="H912" s="10"/>
      <c r="I912" s="229"/>
      <c r="J912" s="224"/>
      <c r="K912" s="232"/>
      <c r="L912" s="235"/>
      <c r="M912" s="209" t="str">
        <f t="shared" ref="M912" si="1605">IF(L912="X","X",IF(L912&lt;&gt;0,L912+9,""))</f>
        <v/>
      </c>
      <c r="N912" s="209" t="str">
        <f t="shared" ref="N912" si="1606">IF(L912="","",IF(L912="X","X",IF($E$2&lt;L912,"X
未達首次列計年度
Not reaching the initial calculation year",IF($E$2&gt;M912,"X
已過審核範圍 
Out of the audit scope","V"))))</f>
        <v/>
      </c>
      <c r="O912" s="211"/>
      <c r="P912" s="213" t="str">
        <f t="shared" ref="P912" si="1607">IF(N912="X
未達首次列計年度
Not reaching the initial calculation year",0,IF(N912="X
已過審核範圍 
Out of the audit scope",0,IF(N912="X",0,IF(N912="","",IF(O912&lt;&gt;"",O912,I912)))))</f>
        <v/>
      </c>
      <c r="Q912" s="215"/>
    </row>
    <row r="913" spans="2:17" ht="24.75" customHeight="1">
      <c r="B913" s="219" t="str">
        <f t="shared" ref="B913:B917" si="1608">B912</f>
        <v/>
      </c>
      <c r="C913" s="222"/>
      <c r="D913" s="225"/>
      <c r="E913" s="225"/>
      <c r="F913" s="132"/>
      <c r="G913" s="45" t="str" cm="1">
        <f t="array" ref="G913">IFERROR(INDEX(對照用!$B$1:$D$103,SMALL(IF(對照用!$B$1:$B$103=E912,ROW(對照用!$B$1:$B$103),"X"),MOD(ROW(),6)+1),3),"")</f>
        <v/>
      </c>
      <c r="H913" s="11"/>
      <c r="I913" s="230"/>
      <c r="J913" s="225"/>
      <c r="K913" s="233"/>
      <c r="L913" s="163"/>
      <c r="M913" s="146"/>
      <c r="N913" s="146" t="str">
        <f t="shared" ref="N913" si="1609">IF(L912="","",IF(L912="X","X",IF($E$2&lt;L912,"X
未達首次列計年度
Not reaching the initial calculation year",IF($E$2&gt;M912,"X
已過審核範圍 
Out of the audit scope","V"))))</f>
        <v/>
      </c>
      <c r="O913" s="149"/>
      <c r="P913" s="112"/>
      <c r="Q913" s="216"/>
    </row>
    <row r="914" spans="2:17" ht="24.75" customHeight="1">
      <c r="B914" s="219" t="str">
        <f t="shared" si="1608"/>
        <v/>
      </c>
      <c r="C914" s="222"/>
      <c r="D914" s="225"/>
      <c r="E914" s="225"/>
      <c r="F914" s="132"/>
      <c r="G914" s="45" t="str" cm="1">
        <f t="array" ref="G914">IFERROR(INDEX(對照用!$B$1:$D$103,SMALL(IF(對照用!$B$1:$B$103=E912,ROW(對照用!$B$1:$B$103),"X"),MOD(ROW(),6)+1),3),"")</f>
        <v/>
      </c>
      <c r="H914" s="11"/>
      <c r="I914" s="230"/>
      <c r="J914" s="225"/>
      <c r="K914" s="233"/>
      <c r="L914" s="163"/>
      <c r="M914" s="146"/>
      <c r="N914" s="146" t="str">
        <f t="shared" ref="N914" si="1610">IF(L912="","",IF(L912="X","X",IF($E$2&lt;L912,"X
未達首次列計年度
Not reaching the initial calculation year",IF($E$2&gt;M912,"X
已過審核範圍 
Out of the audit scope","V"))))</f>
        <v/>
      </c>
      <c r="O914" s="149"/>
      <c r="P914" s="112"/>
      <c r="Q914" s="216"/>
    </row>
    <row r="915" spans="2:17" ht="24.75" customHeight="1">
      <c r="B915" s="219" t="str">
        <f t="shared" si="1608"/>
        <v/>
      </c>
      <c r="C915" s="222"/>
      <c r="D915" s="225"/>
      <c r="E915" s="225"/>
      <c r="F915" s="132"/>
      <c r="G915" s="45" t="str" cm="1">
        <f t="array" ref="G915">IFERROR(INDEX(對照用!$B$1:$D$103,SMALL(IF(對照用!$B$1:$B$103=E912,ROW(對照用!$B$1:$B$103),"X"),MOD(ROW(),6)+1),3),"")</f>
        <v/>
      </c>
      <c r="H915" s="11"/>
      <c r="I915" s="230"/>
      <c r="J915" s="225"/>
      <c r="K915" s="233"/>
      <c r="L915" s="163"/>
      <c r="M915" s="146"/>
      <c r="N915" s="146" t="str">
        <f t="shared" ref="N915" si="1611">IF(L912="","",IF(L912="X","X",IF($E$2&lt;L912,"X
未達首次列計年度
Not reaching the initial calculation year",IF($E$2&gt;M912,"X
已過審核範圍 
Out of the audit scope","V"))))</f>
        <v/>
      </c>
      <c r="O915" s="149"/>
      <c r="P915" s="112"/>
      <c r="Q915" s="216"/>
    </row>
    <row r="916" spans="2:17" ht="24.75" customHeight="1">
      <c r="B916" s="219" t="str">
        <f t="shared" si="1608"/>
        <v/>
      </c>
      <c r="C916" s="222"/>
      <c r="D916" s="225"/>
      <c r="E916" s="225"/>
      <c r="F916" s="132"/>
      <c r="G916" s="45" t="str" cm="1">
        <f t="array" ref="G916">IFERROR(INDEX(對照用!$B$1:$D$103,SMALL(IF(對照用!$B$1:$B$103=E912,ROW(對照用!$B$1:$B$103),"X"),MOD(ROW(),6)+1),3),"")</f>
        <v/>
      </c>
      <c r="H916" s="11"/>
      <c r="I916" s="230"/>
      <c r="J916" s="225"/>
      <c r="K916" s="233"/>
      <c r="L916" s="163"/>
      <c r="M916" s="146"/>
      <c r="N916" s="146" t="str">
        <f t="shared" ref="N916" si="1612">IF(L912="","",IF(L912="X","X",IF($E$2&lt;L912,"X
未達首次列計年度
Not reaching the initial calculation year",IF($E$2&gt;M912,"X
已過審核範圍 
Out of the audit scope","V"))))</f>
        <v/>
      </c>
      <c r="O916" s="149"/>
      <c r="P916" s="112"/>
      <c r="Q916" s="216"/>
    </row>
    <row r="917" spans="2:17" ht="24.75" customHeight="1" thickBot="1">
      <c r="B917" s="220" t="str">
        <f t="shared" si="1608"/>
        <v/>
      </c>
      <c r="C917" s="223"/>
      <c r="D917" s="226"/>
      <c r="E917" s="226"/>
      <c r="F917" s="228"/>
      <c r="G917" s="46" t="str" cm="1">
        <f t="array" ref="G917">IFERROR(INDEX(對照用!$B$1:$D$103,SMALL(IF(對照用!$B$1:$B$103=E912,ROW(對照用!$B$1:$B$103),"X"),MOD(ROW(),6)+1),3),"")</f>
        <v/>
      </c>
      <c r="H917" s="12"/>
      <c r="I917" s="231"/>
      <c r="J917" s="226"/>
      <c r="K917" s="234"/>
      <c r="L917" s="236"/>
      <c r="M917" s="210"/>
      <c r="N917" s="210" t="str">
        <f t="shared" ref="N917" si="1613">IF(L912="","",IF(L912="X","X",IF($E$2&lt;L912,"X
未達首次列計年度
Not reaching the initial calculation year",IF($E$2&gt;M912,"X
已過審核範圍 
Out of the audit scope","V"))))</f>
        <v/>
      </c>
      <c r="O917" s="212"/>
      <c r="P917" s="214"/>
      <c r="Q917" s="217"/>
    </row>
    <row r="918" spans="2:17" ht="24.75" customHeight="1">
      <c r="B918" s="218" t="str">
        <f t="shared" ref="B918" si="1614">IF(E918&lt;&gt;"",B912+1,"")</f>
        <v/>
      </c>
      <c r="C918" s="221" t="str">
        <f t="shared" ref="C918" si="1615">IF(D918&lt;&gt;"",IF(D918&lt;$E$2,"舊","當"),"")</f>
        <v/>
      </c>
      <c r="D918" s="224"/>
      <c r="E918" s="224"/>
      <c r="F918" s="227" t="str">
        <f>_xlfn.IFNA(VLOOKUP(E918,對照用!$B:$C,2,0)," ")</f>
        <v xml:space="preserve"> </v>
      </c>
      <c r="G918" s="44" t="str" cm="1">
        <f t="array" ref="G918">IFERROR(INDEX(對照用!$B$1:$D$103,SMALL(IF(對照用!$B$1:$B$103=E918,ROW(對照用!$B$1:$B$103),"X"),MOD(ROW(),6)+1),3),"")</f>
        <v/>
      </c>
      <c r="H918" s="10"/>
      <c r="I918" s="229"/>
      <c r="J918" s="224"/>
      <c r="K918" s="232"/>
      <c r="L918" s="235"/>
      <c r="M918" s="209" t="str">
        <f t="shared" ref="M918" si="1616">IF(L918="X","X",IF(L918&lt;&gt;0,L918+9,""))</f>
        <v/>
      </c>
      <c r="N918" s="209" t="str">
        <f t="shared" ref="N918" si="1617">IF(L918="","",IF(L918="X","X",IF($E$2&lt;L918,"X
未達首次列計年度
Not reaching the initial calculation year",IF($E$2&gt;M918,"X
已過審核範圍 
Out of the audit scope","V"))))</f>
        <v/>
      </c>
      <c r="O918" s="211"/>
      <c r="P918" s="213" t="str">
        <f t="shared" ref="P918" si="1618">IF(N918="X
未達首次列計年度
Not reaching the initial calculation year",0,IF(N918="X
已過審核範圍 
Out of the audit scope",0,IF(N918="X",0,IF(N918="","",IF(O918&lt;&gt;"",O918,I918)))))</f>
        <v/>
      </c>
      <c r="Q918" s="215"/>
    </row>
    <row r="919" spans="2:17" ht="24.75" customHeight="1">
      <c r="B919" s="219" t="str">
        <f t="shared" ref="B919:B923" si="1619">B918</f>
        <v/>
      </c>
      <c r="C919" s="222"/>
      <c r="D919" s="225"/>
      <c r="E919" s="225"/>
      <c r="F919" s="132"/>
      <c r="G919" s="45" t="str" cm="1">
        <f t="array" ref="G919">IFERROR(INDEX(對照用!$B$1:$D$103,SMALL(IF(對照用!$B$1:$B$103=E918,ROW(對照用!$B$1:$B$103),"X"),MOD(ROW(),6)+1),3),"")</f>
        <v/>
      </c>
      <c r="H919" s="11"/>
      <c r="I919" s="230"/>
      <c r="J919" s="225"/>
      <c r="K919" s="233"/>
      <c r="L919" s="163"/>
      <c r="M919" s="146"/>
      <c r="N919" s="146" t="str">
        <f t="shared" ref="N919" si="1620">IF(L918="","",IF(L918="X","X",IF($E$2&lt;L918,"X
未達首次列計年度
Not reaching the initial calculation year",IF($E$2&gt;M918,"X
已過審核範圍 
Out of the audit scope","V"))))</f>
        <v/>
      </c>
      <c r="O919" s="149"/>
      <c r="P919" s="112"/>
      <c r="Q919" s="216"/>
    </row>
    <row r="920" spans="2:17" ht="24.75" customHeight="1">
      <c r="B920" s="219" t="str">
        <f t="shared" si="1619"/>
        <v/>
      </c>
      <c r="C920" s="222"/>
      <c r="D920" s="225"/>
      <c r="E920" s="225"/>
      <c r="F920" s="132"/>
      <c r="G920" s="45" t="str" cm="1">
        <f t="array" ref="G920">IFERROR(INDEX(對照用!$B$1:$D$103,SMALL(IF(對照用!$B$1:$B$103=E918,ROW(對照用!$B$1:$B$103),"X"),MOD(ROW(),6)+1),3),"")</f>
        <v/>
      </c>
      <c r="H920" s="11"/>
      <c r="I920" s="230"/>
      <c r="J920" s="225"/>
      <c r="K920" s="233"/>
      <c r="L920" s="163"/>
      <c r="M920" s="146"/>
      <c r="N920" s="146" t="str">
        <f t="shared" ref="N920" si="1621">IF(L918="","",IF(L918="X","X",IF($E$2&lt;L918,"X
未達首次列計年度
Not reaching the initial calculation year",IF($E$2&gt;M918,"X
已過審核範圍 
Out of the audit scope","V"))))</f>
        <v/>
      </c>
      <c r="O920" s="149"/>
      <c r="P920" s="112"/>
      <c r="Q920" s="216"/>
    </row>
    <row r="921" spans="2:17" ht="24.75" customHeight="1">
      <c r="B921" s="219" t="str">
        <f t="shared" si="1619"/>
        <v/>
      </c>
      <c r="C921" s="222"/>
      <c r="D921" s="225"/>
      <c r="E921" s="225"/>
      <c r="F921" s="132"/>
      <c r="G921" s="45" t="str" cm="1">
        <f t="array" ref="G921">IFERROR(INDEX(對照用!$B$1:$D$103,SMALL(IF(對照用!$B$1:$B$103=E918,ROW(對照用!$B$1:$B$103),"X"),MOD(ROW(),6)+1),3),"")</f>
        <v/>
      </c>
      <c r="H921" s="11"/>
      <c r="I921" s="230"/>
      <c r="J921" s="225"/>
      <c r="K921" s="233"/>
      <c r="L921" s="163"/>
      <c r="M921" s="146"/>
      <c r="N921" s="146" t="str">
        <f t="shared" ref="N921" si="1622">IF(L918="","",IF(L918="X","X",IF($E$2&lt;L918,"X
未達首次列計年度
Not reaching the initial calculation year",IF($E$2&gt;M918,"X
已過審核範圍 
Out of the audit scope","V"))))</f>
        <v/>
      </c>
      <c r="O921" s="149"/>
      <c r="P921" s="112"/>
      <c r="Q921" s="216"/>
    </row>
    <row r="922" spans="2:17" ht="24.75" customHeight="1">
      <c r="B922" s="219" t="str">
        <f t="shared" si="1619"/>
        <v/>
      </c>
      <c r="C922" s="222"/>
      <c r="D922" s="225"/>
      <c r="E922" s="225"/>
      <c r="F922" s="132"/>
      <c r="G922" s="45" t="str" cm="1">
        <f t="array" ref="G922">IFERROR(INDEX(對照用!$B$1:$D$103,SMALL(IF(對照用!$B$1:$B$103=E918,ROW(對照用!$B$1:$B$103),"X"),MOD(ROW(),6)+1),3),"")</f>
        <v/>
      </c>
      <c r="H922" s="11"/>
      <c r="I922" s="230"/>
      <c r="J922" s="225"/>
      <c r="K922" s="233"/>
      <c r="L922" s="163"/>
      <c r="M922" s="146"/>
      <c r="N922" s="146" t="str">
        <f t="shared" ref="N922" si="1623">IF(L918="","",IF(L918="X","X",IF($E$2&lt;L918,"X
未達首次列計年度
Not reaching the initial calculation year",IF($E$2&gt;M918,"X
已過審核範圍 
Out of the audit scope","V"))))</f>
        <v/>
      </c>
      <c r="O922" s="149"/>
      <c r="P922" s="112"/>
      <c r="Q922" s="216"/>
    </row>
    <row r="923" spans="2:17" ht="24.75" customHeight="1" thickBot="1">
      <c r="B923" s="220" t="str">
        <f t="shared" si="1619"/>
        <v/>
      </c>
      <c r="C923" s="223"/>
      <c r="D923" s="226"/>
      <c r="E923" s="226"/>
      <c r="F923" s="228"/>
      <c r="G923" s="46" t="str" cm="1">
        <f t="array" ref="G923">IFERROR(INDEX(對照用!$B$1:$D$103,SMALL(IF(對照用!$B$1:$B$103=E918,ROW(對照用!$B$1:$B$103),"X"),MOD(ROW(),6)+1),3),"")</f>
        <v/>
      </c>
      <c r="H923" s="12"/>
      <c r="I923" s="231"/>
      <c r="J923" s="226"/>
      <c r="K923" s="234"/>
      <c r="L923" s="236"/>
      <c r="M923" s="210"/>
      <c r="N923" s="210" t="str">
        <f t="shared" ref="N923" si="1624">IF(L918="","",IF(L918="X","X",IF($E$2&lt;L918,"X
未達首次列計年度
Not reaching the initial calculation year",IF($E$2&gt;M918,"X
已過審核範圍 
Out of the audit scope","V"))))</f>
        <v/>
      </c>
      <c r="O923" s="212"/>
      <c r="P923" s="214"/>
      <c r="Q923" s="217"/>
    </row>
    <row r="924" spans="2:17" ht="24.75" customHeight="1">
      <c r="B924" s="218" t="str">
        <f t="shared" ref="B924" si="1625">IF(E924&lt;&gt;"",B918+1,"")</f>
        <v/>
      </c>
      <c r="C924" s="221" t="str">
        <f t="shared" ref="C924" si="1626">IF(D924&lt;&gt;"",IF(D924&lt;$E$2,"舊","當"),"")</f>
        <v/>
      </c>
      <c r="D924" s="224"/>
      <c r="E924" s="224"/>
      <c r="F924" s="227" t="str">
        <f>_xlfn.IFNA(VLOOKUP(E924,對照用!$B:$C,2,0)," ")</f>
        <v xml:space="preserve"> </v>
      </c>
      <c r="G924" s="44" t="str" cm="1">
        <f t="array" ref="G924">IFERROR(INDEX(對照用!$B$1:$D$103,SMALL(IF(對照用!$B$1:$B$103=E924,ROW(對照用!$B$1:$B$103),"X"),MOD(ROW(),6)+1),3),"")</f>
        <v/>
      </c>
      <c r="H924" s="10"/>
      <c r="I924" s="229"/>
      <c r="J924" s="224"/>
      <c r="K924" s="232"/>
      <c r="L924" s="235"/>
      <c r="M924" s="209" t="str">
        <f t="shared" ref="M924" si="1627">IF(L924="X","X",IF(L924&lt;&gt;0,L924+9,""))</f>
        <v/>
      </c>
      <c r="N924" s="209" t="str">
        <f t="shared" ref="N924" si="1628">IF(L924="","",IF(L924="X","X",IF($E$2&lt;L924,"X
未達首次列計年度
Not reaching the initial calculation year",IF($E$2&gt;M924,"X
已過審核範圍 
Out of the audit scope","V"))))</f>
        <v/>
      </c>
      <c r="O924" s="211"/>
      <c r="P924" s="213" t="str">
        <f t="shared" ref="P924" si="1629">IF(N924="X
未達首次列計年度
Not reaching the initial calculation year",0,IF(N924="X
已過審核範圍 
Out of the audit scope",0,IF(N924="X",0,IF(N924="","",IF(O924&lt;&gt;"",O924,I924)))))</f>
        <v/>
      </c>
      <c r="Q924" s="215"/>
    </row>
    <row r="925" spans="2:17" ht="24.75" customHeight="1">
      <c r="B925" s="219" t="str">
        <f t="shared" ref="B925:B929" si="1630">B924</f>
        <v/>
      </c>
      <c r="C925" s="222"/>
      <c r="D925" s="225"/>
      <c r="E925" s="225"/>
      <c r="F925" s="132"/>
      <c r="G925" s="45" t="str" cm="1">
        <f t="array" ref="G925">IFERROR(INDEX(對照用!$B$1:$D$103,SMALL(IF(對照用!$B$1:$B$103=E924,ROW(對照用!$B$1:$B$103),"X"),MOD(ROW(),6)+1),3),"")</f>
        <v/>
      </c>
      <c r="H925" s="11"/>
      <c r="I925" s="230"/>
      <c r="J925" s="225"/>
      <c r="K925" s="233"/>
      <c r="L925" s="163"/>
      <c r="M925" s="146"/>
      <c r="N925" s="146" t="str">
        <f t="shared" ref="N925" si="1631">IF(L924="","",IF(L924="X","X",IF($E$2&lt;L924,"X
未達首次列計年度
Not reaching the initial calculation year",IF($E$2&gt;M924,"X
已過審核範圍 
Out of the audit scope","V"))))</f>
        <v/>
      </c>
      <c r="O925" s="149"/>
      <c r="P925" s="112"/>
      <c r="Q925" s="216"/>
    </row>
    <row r="926" spans="2:17" ht="24.75" customHeight="1">
      <c r="B926" s="219" t="str">
        <f t="shared" si="1630"/>
        <v/>
      </c>
      <c r="C926" s="222"/>
      <c r="D926" s="225"/>
      <c r="E926" s="225"/>
      <c r="F926" s="132"/>
      <c r="G926" s="45" t="str" cm="1">
        <f t="array" ref="G926">IFERROR(INDEX(對照用!$B$1:$D$103,SMALL(IF(對照用!$B$1:$B$103=E924,ROW(對照用!$B$1:$B$103),"X"),MOD(ROW(),6)+1),3),"")</f>
        <v/>
      </c>
      <c r="H926" s="11"/>
      <c r="I926" s="230"/>
      <c r="J926" s="225"/>
      <c r="K926" s="233"/>
      <c r="L926" s="163"/>
      <c r="M926" s="146"/>
      <c r="N926" s="146" t="str">
        <f t="shared" ref="N926" si="1632">IF(L924="","",IF(L924="X","X",IF($E$2&lt;L924,"X
未達首次列計年度
Not reaching the initial calculation year",IF($E$2&gt;M924,"X
已過審核範圍 
Out of the audit scope","V"))))</f>
        <v/>
      </c>
      <c r="O926" s="149"/>
      <c r="P926" s="112"/>
      <c r="Q926" s="216"/>
    </row>
    <row r="927" spans="2:17" ht="24.75" customHeight="1">
      <c r="B927" s="219" t="str">
        <f t="shared" si="1630"/>
        <v/>
      </c>
      <c r="C927" s="222"/>
      <c r="D927" s="225"/>
      <c r="E927" s="225"/>
      <c r="F927" s="132"/>
      <c r="G927" s="45" t="str" cm="1">
        <f t="array" ref="G927">IFERROR(INDEX(對照用!$B$1:$D$103,SMALL(IF(對照用!$B$1:$B$103=E924,ROW(對照用!$B$1:$B$103),"X"),MOD(ROW(),6)+1),3),"")</f>
        <v/>
      </c>
      <c r="H927" s="11"/>
      <c r="I927" s="230"/>
      <c r="J927" s="225"/>
      <c r="K927" s="233"/>
      <c r="L927" s="163"/>
      <c r="M927" s="146"/>
      <c r="N927" s="146" t="str">
        <f t="shared" ref="N927" si="1633">IF(L924="","",IF(L924="X","X",IF($E$2&lt;L924,"X
未達首次列計年度
Not reaching the initial calculation year",IF($E$2&gt;M924,"X
已過審核範圍 
Out of the audit scope","V"))))</f>
        <v/>
      </c>
      <c r="O927" s="149"/>
      <c r="P927" s="112"/>
      <c r="Q927" s="216"/>
    </row>
    <row r="928" spans="2:17" ht="24.75" customHeight="1">
      <c r="B928" s="219" t="str">
        <f t="shared" si="1630"/>
        <v/>
      </c>
      <c r="C928" s="222"/>
      <c r="D928" s="225"/>
      <c r="E928" s="225"/>
      <c r="F928" s="132"/>
      <c r="G928" s="45" t="str" cm="1">
        <f t="array" ref="G928">IFERROR(INDEX(對照用!$B$1:$D$103,SMALL(IF(對照用!$B$1:$B$103=E924,ROW(對照用!$B$1:$B$103),"X"),MOD(ROW(),6)+1),3),"")</f>
        <v/>
      </c>
      <c r="H928" s="11"/>
      <c r="I928" s="230"/>
      <c r="J928" s="225"/>
      <c r="K928" s="233"/>
      <c r="L928" s="163"/>
      <c r="M928" s="146"/>
      <c r="N928" s="146" t="str">
        <f t="shared" ref="N928" si="1634">IF(L924="","",IF(L924="X","X",IF($E$2&lt;L924,"X
未達首次列計年度
Not reaching the initial calculation year",IF($E$2&gt;M924,"X
已過審核範圍 
Out of the audit scope","V"))))</f>
        <v/>
      </c>
      <c r="O928" s="149"/>
      <c r="P928" s="112"/>
      <c r="Q928" s="216"/>
    </row>
    <row r="929" spans="2:17" ht="24.75" customHeight="1" thickBot="1">
      <c r="B929" s="220" t="str">
        <f t="shared" si="1630"/>
        <v/>
      </c>
      <c r="C929" s="223"/>
      <c r="D929" s="226"/>
      <c r="E929" s="226"/>
      <c r="F929" s="228"/>
      <c r="G929" s="46" t="str" cm="1">
        <f t="array" ref="G929">IFERROR(INDEX(對照用!$B$1:$D$103,SMALL(IF(對照用!$B$1:$B$103=E924,ROW(對照用!$B$1:$B$103),"X"),MOD(ROW(),6)+1),3),"")</f>
        <v/>
      </c>
      <c r="H929" s="12"/>
      <c r="I929" s="231"/>
      <c r="J929" s="226"/>
      <c r="K929" s="234"/>
      <c r="L929" s="236"/>
      <c r="M929" s="210"/>
      <c r="N929" s="210" t="str">
        <f t="shared" ref="N929" si="1635">IF(L924="","",IF(L924="X","X",IF($E$2&lt;L924,"X
未達首次列計年度
Not reaching the initial calculation year",IF($E$2&gt;M924,"X
已過審核範圍 
Out of the audit scope","V"))))</f>
        <v/>
      </c>
      <c r="O929" s="212"/>
      <c r="P929" s="214"/>
      <c r="Q929" s="217"/>
    </row>
    <row r="930" spans="2:17" ht="24.75" customHeight="1">
      <c r="B930" s="218" t="str">
        <f t="shared" ref="B930" si="1636">IF(E930&lt;&gt;"",B924+1,"")</f>
        <v/>
      </c>
      <c r="C930" s="221" t="str">
        <f t="shared" ref="C930" si="1637">IF(D930&lt;&gt;"",IF(D930&lt;$E$2,"舊","當"),"")</f>
        <v/>
      </c>
      <c r="D930" s="224"/>
      <c r="E930" s="224"/>
      <c r="F930" s="227" t="str">
        <f>_xlfn.IFNA(VLOOKUP(E930,對照用!$B:$C,2,0)," ")</f>
        <v xml:space="preserve"> </v>
      </c>
      <c r="G930" s="44" t="str" cm="1">
        <f t="array" ref="G930">IFERROR(INDEX(對照用!$B$1:$D$103,SMALL(IF(對照用!$B$1:$B$103=E930,ROW(對照用!$B$1:$B$103),"X"),MOD(ROW(),6)+1),3),"")</f>
        <v/>
      </c>
      <c r="H930" s="10"/>
      <c r="I930" s="229"/>
      <c r="J930" s="224"/>
      <c r="K930" s="232"/>
      <c r="L930" s="235"/>
      <c r="M930" s="209" t="str">
        <f t="shared" ref="M930" si="1638">IF(L930="X","X",IF(L930&lt;&gt;0,L930+9,""))</f>
        <v/>
      </c>
      <c r="N930" s="209" t="str">
        <f t="shared" ref="N930" si="1639">IF(L930="","",IF(L930="X","X",IF($E$2&lt;L930,"X
未達首次列計年度
Not reaching the initial calculation year",IF($E$2&gt;M930,"X
已過審核範圍 
Out of the audit scope","V"))))</f>
        <v/>
      </c>
      <c r="O930" s="211"/>
      <c r="P930" s="213" t="str">
        <f t="shared" ref="P930" si="1640">IF(N930="X
未達首次列計年度
Not reaching the initial calculation year",0,IF(N930="X
已過審核範圍 
Out of the audit scope",0,IF(N930="X",0,IF(N930="","",IF(O930&lt;&gt;"",O930,I930)))))</f>
        <v/>
      </c>
      <c r="Q930" s="215"/>
    </row>
    <row r="931" spans="2:17" ht="24.75" customHeight="1">
      <c r="B931" s="219" t="str">
        <f t="shared" ref="B931:B935" si="1641">B930</f>
        <v/>
      </c>
      <c r="C931" s="222"/>
      <c r="D931" s="225"/>
      <c r="E931" s="225"/>
      <c r="F931" s="132"/>
      <c r="G931" s="45" t="str" cm="1">
        <f t="array" ref="G931">IFERROR(INDEX(對照用!$B$1:$D$103,SMALL(IF(對照用!$B$1:$B$103=E930,ROW(對照用!$B$1:$B$103),"X"),MOD(ROW(),6)+1),3),"")</f>
        <v/>
      </c>
      <c r="H931" s="11"/>
      <c r="I931" s="230"/>
      <c r="J931" s="225"/>
      <c r="K931" s="233"/>
      <c r="L931" s="163"/>
      <c r="M931" s="146"/>
      <c r="N931" s="146" t="str">
        <f t="shared" ref="N931" si="1642">IF(L930="","",IF(L930="X","X",IF($E$2&lt;L930,"X
未達首次列計年度
Not reaching the initial calculation year",IF($E$2&gt;M930,"X
已過審核範圍 
Out of the audit scope","V"))))</f>
        <v/>
      </c>
      <c r="O931" s="149"/>
      <c r="P931" s="112"/>
      <c r="Q931" s="216"/>
    </row>
    <row r="932" spans="2:17" ht="24.75" customHeight="1">
      <c r="B932" s="219" t="str">
        <f t="shared" si="1641"/>
        <v/>
      </c>
      <c r="C932" s="222"/>
      <c r="D932" s="225"/>
      <c r="E932" s="225"/>
      <c r="F932" s="132"/>
      <c r="G932" s="45" t="str" cm="1">
        <f t="array" ref="G932">IFERROR(INDEX(對照用!$B$1:$D$103,SMALL(IF(對照用!$B$1:$B$103=E930,ROW(對照用!$B$1:$B$103),"X"),MOD(ROW(),6)+1),3),"")</f>
        <v/>
      </c>
      <c r="H932" s="11"/>
      <c r="I932" s="230"/>
      <c r="J932" s="225"/>
      <c r="K932" s="233"/>
      <c r="L932" s="163"/>
      <c r="M932" s="146"/>
      <c r="N932" s="146" t="str">
        <f t="shared" ref="N932" si="1643">IF(L930="","",IF(L930="X","X",IF($E$2&lt;L930,"X
未達首次列計年度
Not reaching the initial calculation year",IF($E$2&gt;M930,"X
已過審核範圍 
Out of the audit scope","V"))))</f>
        <v/>
      </c>
      <c r="O932" s="149"/>
      <c r="P932" s="112"/>
      <c r="Q932" s="216"/>
    </row>
    <row r="933" spans="2:17" ht="24.75" customHeight="1">
      <c r="B933" s="219" t="str">
        <f t="shared" si="1641"/>
        <v/>
      </c>
      <c r="C933" s="222"/>
      <c r="D933" s="225"/>
      <c r="E933" s="225"/>
      <c r="F933" s="132"/>
      <c r="G933" s="45" t="str" cm="1">
        <f t="array" ref="G933">IFERROR(INDEX(對照用!$B$1:$D$103,SMALL(IF(對照用!$B$1:$B$103=E930,ROW(對照用!$B$1:$B$103),"X"),MOD(ROW(),6)+1),3),"")</f>
        <v/>
      </c>
      <c r="H933" s="11"/>
      <c r="I933" s="230"/>
      <c r="J933" s="225"/>
      <c r="K933" s="233"/>
      <c r="L933" s="163"/>
      <c r="M933" s="146"/>
      <c r="N933" s="146" t="str">
        <f t="shared" ref="N933" si="1644">IF(L930="","",IF(L930="X","X",IF($E$2&lt;L930,"X
未達首次列計年度
Not reaching the initial calculation year",IF($E$2&gt;M930,"X
已過審核範圍 
Out of the audit scope","V"))))</f>
        <v/>
      </c>
      <c r="O933" s="149"/>
      <c r="P933" s="112"/>
      <c r="Q933" s="216"/>
    </row>
    <row r="934" spans="2:17" ht="24.75" customHeight="1">
      <c r="B934" s="219" t="str">
        <f t="shared" si="1641"/>
        <v/>
      </c>
      <c r="C934" s="222"/>
      <c r="D934" s="225"/>
      <c r="E934" s="225"/>
      <c r="F934" s="132"/>
      <c r="G934" s="45" t="str" cm="1">
        <f t="array" ref="G934">IFERROR(INDEX(對照用!$B$1:$D$103,SMALL(IF(對照用!$B$1:$B$103=E930,ROW(對照用!$B$1:$B$103),"X"),MOD(ROW(),6)+1),3),"")</f>
        <v/>
      </c>
      <c r="H934" s="11"/>
      <c r="I934" s="230"/>
      <c r="J934" s="225"/>
      <c r="K934" s="233"/>
      <c r="L934" s="163"/>
      <c r="M934" s="146"/>
      <c r="N934" s="146" t="str">
        <f t="shared" ref="N934" si="1645">IF(L930="","",IF(L930="X","X",IF($E$2&lt;L930,"X
未達首次列計年度
Not reaching the initial calculation year",IF($E$2&gt;M930,"X
已過審核範圍 
Out of the audit scope","V"))))</f>
        <v/>
      </c>
      <c r="O934" s="149"/>
      <c r="P934" s="112"/>
      <c r="Q934" s="216"/>
    </row>
    <row r="935" spans="2:17" ht="24.75" customHeight="1" thickBot="1">
      <c r="B935" s="220" t="str">
        <f t="shared" si="1641"/>
        <v/>
      </c>
      <c r="C935" s="223"/>
      <c r="D935" s="226"/>
      <c r="E935" s="226"/>
      <c r="F935" s="228"/>
      <c r="G935" s="46" t="str" cm="1">
        <f t="array" ref="G935">IFERROR(INDEX(對照用!$B$1:$D$103,SMALL(IF(對照用!$B$1:$B$103=E930,ROW(對照用!$B$1:$B$103),"X"),MOD(ROW(),6)+1),3),"")</f>
        <v/>
      </c>
      <c r="H935" s="12"/>
      <c r="I935" s="231"/>
      <c r="J935" s="226"/>
      <c r="K935" s="234"/>
      <c r="L935" s="236"/>
      <c r="M935" s="210"/>
      <c r="N935" s="210" t="str">
        <f t="shared" ref="N935" si="1646">IF(L930="","",IF(L930="X","X",IF($E$2&lt;L930,"X
未達首次列計年度
Not reaching the initial calculation year",IF($E$2&gt;M930,"X
已過審核範圍 
Out of the audit scope","V"))))</f>
        <v/>
      </c>
      <c r="O935" s="212"/>
      <c r="P935" s="214"/>
      <c r="Q935" s="217"/>
    </row>
    <row r="936" spans="2:17" ht="24.75" customHeight="1">
      <c r="B936" s="218" t="str">
        <f t="shared" ref="B936" si="1647">IF(E936&lt;&gt;"",B930+1,"")</f>
        <v/>
      </c>
      <c r="C936" s="221" t="str">
        <f t="shared" ref="C936" si="1648">IF(D936&lt;&gt;"",IF(D936&lt;$E$2,"舊","當"),"")</f>
        <v/>
      </c>
      <c r="D936" s="224"/>
      <c r="E936" s="224"/>
      <c r="F936" s="227" t="str">
        <f>_xlfn.IFNA(VLOOKUP(E936,對照用!$B:$C,2,0)," ")</f>
        <v xml:space="preserve"> </v>
      </c>
      <c r="G936" s="44" t="str" cm="1">
        <f t="array" ref="G936">IFERROR(INDEX(對照用!$B$1:$D$103,SMALL(IF(對照用!$B$1:$B$103=E936,ROW(對照用!$B$1:$B$103),"X"),MOD(ROW(),6)+1),3),"")</f>
        <v/>
      </c>
      <c r="H936" s="10"/>
      <c r="I936" s="229"/>
      <c r="J936" s="224"/>
      <c r="K936" s="232"/>
      <c r="L936" s="235"/>
      <c r="M936" s="209" t="str">
        <f t="shared" ref="M936" si="1649">IF(L936="X","X",IF(L936&lt;&gt;0,L936+9,""))</f>
        <v/>
      </c>
      <c r="N936" s="209" t="str">
        <f t="shared" ref="N936" si="1650">IF(L936="","",IF(L936="X","X",IF($E$2&lt;L936,"X
未達首次列計年度
Not reaching the initial calculation year",IF($E$2&gt;M936,"X
已過審核範圍 
Out of the audit scope","V"))))</f>
        <v/>
      </c>
      <c r="O936" s="211"/>
      <c r="P936" s="213" t="str">
        <f t="shared" ref="P936" si="1651">IF(N936="X
未達首次列計年度
Not reaching the initial calculation year",0,IF(N936="X
已過審核範圍 
Out of the audit scope",0,IF(N936="X",0,IF(N936="","",IF(O936&lt;&gt;"",O936,I936)))))</f>
        <v/>
      </c>
      <c r="Q936" s="215"/>
    </row>
    <row r="937" spans="2:17" ht="24.75" customHeight="1">
      <c r="B937" s="219" t="str">
        <f t="shared" ref="B937:B941" si="1652">B936</f>
        <v/>
      </c>
      <c r="C937" s="222"/>
      <c r="D937" s="225"/>
      <c r="E937" s="225"/>
      <c r="F937" s="132"/>
      <c r="G937" s="45" t="str" cm="1">
        <f t="array" ref="G937">IFERROR(INDEX(對照用!$B$1:$D$103,SMALL(IF(對照用!$B$1:$B$103=E936,ROW(對照用!$B$1:$B$103),"X"),MOD(ROW(),6)+1),3),"")</f>
        <v/>
      </c>
      <c r="H937" s="11"/>
      <c r="I937" s="230"/>
      <c r="J937" s="225"/>
      <c r="K937" s="233"/>
      <c r="L937" s="163"/>
      <c r="M937" s="146"/>
      <c r="N937" s="146" t="str">
        <f t="shared" ref="N937" si="1653">IF(L936="","",IF(L936="X","X",IF($E$2&lt;L936,"X
未達首次列計年度
Not reaching the initial calculation year",IF($E$2&gt;M936,"X
已過審核範圍 
Out of the audit scope","V"))))</f>
        <v/>
      </c>
      <c r="O937" s="149"/>
      <c r="P937" s="112"/>
      <c r="Q937" s="216"/>
    </row>
    <row r="938" spans="2:17" ht="24.75" customHeight="1">
      <c r="B938" s="219" t="str">
        <f t="shared" si="1652"/>
        <v/>
      </c>
      <c r="C938" s="222"/>
      <c r="D938" s="225"/>
      <c r="E938" s="225"/>
      <c r="F938" s="132"/>
      <c r="G938" s="45" t="str" cm="1">
        <f t="array" ref="G938">IFERROR(INDEX(對照用!$B$1:$D$103,SMALL(IF(對照用!$B$1:$B$103=E936,ROW(對照用!$B$1:$B$103),"X"),MOD(ROW(),6)+1),3),"")</f>
        <v/>
      </c>
      <c r="H938" s="11"/>
      <c r="I938" s="230"/>
      <c r="J938" s="225"/>
      <c r="K938" s="233"/>
      <c r="L938" s="163"/>
      <c r="M938" s="146"/>
      <c r="N938" s="146" t="str">
        <f t="shared" ref="N938" si="1654">IF(L936="","",IF(L936="X","X",IF($E$2&lt;L936,"X
未達首次列計年度
Not reaching the initial calculation year",IF($E$2&gt;M936,"X
已過審核範圍 
Out of the audit scope","V"))))</f>
        <v/>
      </c>
      <c r="O938" s="149"/>
      <c r="P938" s="112"/>
      <c r="Q938" s="216"/>
    </row>
    <row r="939" spans="2:17" ht="24.75" customHeight="1">
      <c r="B939" s="219" t="str">
        <f t="shared" si="1652"/>
        <v/>
      </c>
      <c r="C939" s="222"/>
      <c r="D939" s="225"/>
      <c r="E939" s="225"/>
      <c r="F939" s="132"/>
      <c r="G939" s="45" t="str" cm="1">
        <f t="array" ref="G939">IFERROR(INDEX(對照用!$B$1:$D$103,SMALL(IF(對照用!$B$1:$B$103=E936,ROW(對照用!$B$1:$B$103),"X"),MOD(ROW(),6)+1),3),"")</f>
        <v/>
      </c>
      <c r="H939" s="11"/>
      <c r="I939" s="230"/>
      <c r="J939" s="225"/>
      <c r="K939" s="233"/>
      <c r="L939" s="163"/>
      <c r="M939" s="146"/>
      <c r="N939" s="146" t="str">
        <f t="shared" ref="N939" si="1655">IF(L936="","",IF(L936="X","X",IF($E$2&lt;L936,"X
未達首次列計年度
Not reaching the initial calculation year",IF($E$2&gt;M936,"X
已過審核範圍 
Out of the audit scope","V"))))</f>
        <v/>
      </c>
      <c r="O939" s="149"/>
      <c r="P939" s="112"/>
      <c r="Q939" s="216"/>
    </row>
    <row r="940" spans="2:17" ht="24.75" customHeight="1">
      <c r="B940" s="219" t="str">
        <f t="shared" si="1652"/>
        <v/>
      </c>
      <c r="C940" s="222"/>
      <c r="D940" s="225"/>
      <c r="E940" s="225"/>
      <c r="F940" s="132"/>
      <c r="G940" s="45" t="str" cm="1">
        <f t="array" ref="G940">IFERROR(INDEX(對照用!$B$1:$D$103,SMALL(IF(對照用!$B$1:$B$103=E936,ROW(對照用!$B$1:$B$103),"X"),MOD(ROW(),6)+1),3),"")</f>
        <v/>
      </c>
      <c r="H940" s="11"/>
      <c r="I940" s="230"/>
      <c r="J940" s="225"/>
      <c r="K940" s="233"/>
      <c r="L940" s="163"/>
      <c r="M940" s="146"/>
      <c r="N940" s="146" t="str">
        <f t="shared" ref="N940" si="1656">IF(L936="","",IF(L936="X","X",IF($E$2&lt;L936,"X
未達首次列計年度
Not reaching the initial calculation year",IF($E$2&gt;M936,"X
已過審核範圍 
Out of the audit scope","V"))))</f>
        <v/>
      </c>
      <c r="O940" s="149"/>
      <c r="P940" s="112"/>
      <c r="Q940" s="216"/>
    </row>
    <row r="941" spans="2:17" ht="24.75" customHeight="1" thickBot="1">
      <c r="B941" s="220" t="str">
        <f t="shared" si="1652"/>
        <v/>
      </c>
      <c r="C941" s="223"/>
      <c r="D941" s="226"/>
      <c r="E941" s="226"/>
      <c r="F941" s="228"/>
      <c r="G941" s="46" t="str" cm="1">
        <f t="array" ref="G941">IFERROR(INDEX(對照用!$B$1:$D$103,SMALL(IF(對照用!$B$1:$B$103=E936,ROW(對照用!$B$1:$B$103),"X"),MOD(ROW(),6)+1),3),"")</f>
        <v/>
      </c>
      <c r="H941" s="12"/>
      <c r="I941" s="231"/>
      <c r="J941" s="226"/>
      <c r="K941" s="234"/>
      <c r="L941" s="236"/>
      <c r="M941" s="210"/>
      <c r="N941" s="210" t="str">
        <f t="shared" ref="N941" si="1657">IF(L936="","",IF(L936="X","X",IF($E$2&lt;L936,"X
未達首次列計年度
Not reaching the initial calculation year",IF($E$2&gt;M936,"X
已過審核範圍 
Out of the audit scope","V"))))</f>
        <v/>
      </c>
      <c r="O941" s="212"/>
      <c r="P941" s="214"/>
      <c r="Q941" s="217"/>
    </row>
    <row r="942" spans="2:17" ht="24.75" customHeight="1">
      <c r="B942" s="218" t="str">
        <f t="shared" ref="B942" si="1658">IF(E942&lt;&gt;"",B936+1,"")</f>
        <v/>
      </c>
      <c r="C942" s="221" t="str">
        <f t="shared" ref="C942" si="1659">IF(D942&lt;&gt;"",IF(D942&lt;$E$2,"舊","當"),"")</f>
        <v/>
      </c>
      <c r="D942" s="224"/>
      <c r="E942" s="224"/>
      <c r="F942" s="227" t="str">
        <f>_xlfn.IFNA(VLOOKUP(E942,對照用!$B:$C,2,0)," ")</f>
        <v xml:space="preserve"> </v>
      </c>
      <c r="G942" s="44" t="str" cm="1">
        <f t="array" ref="G942">IFERROR(INDEX(對照用!$B$1:$D$103,SMALL(IF(對照用!$B$1:$B$103=E942,ROW(對照用!$B$1:$B$103),"X"),MOD(ROW(),6)+1),3),"")</f>
        <v/>
      </c>
      <c r="H942" s="10"/>
      <c r="I942" s="229"/>
      <c r="J942" s="224"/>
      <c r="K942" s="232"/>
      <c r="L942" s="235"/>
      <c r="M942" s="209" t="str">
        <f t="shared" ref="M942" si="1660">IF(L942="X","X",IF(L942&lt;&gt;0,L942+9,""))</f>
        <v/>
      </c>
      <c r="N942" s="209" t="str">
        <f t="shared" ref="N942" si="1661">IF(L942="","",IF(L942="X","X",IF($E$2&lt;L942,"X
未達首次列計年度
Not reaching the initial calculation year",IF($E$2&gt;M942,"X
已過審核範圍 
Out of the audit scope","V"))))</f>
        <v/>
      </c>
      <c r="O942" s="211"/>
      <c r="P942" s="213" t="str">
        <f t="shared" ref="P942" si="1662">IF(N942="X
未達首次列計年度
Not reaching the initial calculation year",0,IF(N942="X
已過審核範圍 
Out of the audit scope",0,IF(N942="X",0,IF(N942="","",IF(O942&lt;&gt;"",O942,I942)))))</f>
        <v/>
      </c>
      <c r="Q942" s="215"/>
    </row>
    <row r="943" spans="2:17" ht="24.75" customHeight="1">
      <c r="B943" s="219" t="str">
        <f t="shared" ref="B943:B947" si="1663">B942</f>
        <v/>
      </c>
      <c r="C943" s="222"/>
      <c r="D943" s="225"/>
      <c r="E943" s="225"/>
      <c r="F943" s="132"/>
      <c r="G943" s="45" t="str" cm="1">
        <f t="array" ref="G943">IFERROR(INDEX(對照用!$B$1:$D$103,SMALL(IF(對照用!$B$1:$B$103=E942,ROW(對照用!$B$1:$B$103),"X"),MOD(ROW(),6)+1),3),"")</f>
        <v/>
      </c>
      <c r="H943" s="11"/>
      <c r="I943" s="230"/>
      <c r="J943" s="225"/>
      <c r="K943" s="233"/>
      <c r="L943" s="163"/>
      <c r="M943" s="146"/>
      <c r="N943" s="146" t="str">
        <f t="shared" ref="N943" si="1664">IF(L942="","",IF(L942="X","X",IF($E$2&lt;L942,"X
未達首次列計年度
Not reaching the initial calculation year",IF($E$2&gt;M942,"X
已過審核範圍 
Out of the audit scope","V"))))</f>
        <v/>
      </c>
      <c r="O943" s="149"/>
      <c r="P943" s="112"/>
      <c r="Q943" s="216"/>
    </row>
    <row r="944" spans="2:17" ht="24.75" customHeight="1">
      <c r="B944" s="219" t="str">
        <f t="shared" si="1663"/>
        <v/>
      </c>
      <c r="C944" s="222"/>
      <c r="D944" s="225"/>
      <c r="E944" s="225"/>
      <c r="F944" s="132"/>
      <c r="G944" s="45" t="str" cm="1">
        <f t="array" ref="G944">IFERROR(INDEX(對照用!$B$1:$D$103,SMALL(IF(對照用!$B$1:$B$103=E942,ROW(對照用!$B$1:$B$103),"X"),MOD(ROW(),6)+1),3),"")</f>
        <v/>
      </c>
      <c r="H944" s="11"/>
      <c r="I944" s="230"/>
      <c r="J944" s="225"/>
      <c r="K944" s="233"/>
      <c r="L944" s="163"/>
      <c r="M944" s="146"/>
      <c r="N944" s="146" t="str">
        <f t="shared" ref="N944" si="1665">IF(L942="","",IF(L942="X","X",IF($E$2&lt;L942,"X
未達首次列計年度
Not reaching the initial calculation year",IF($E$2&gt;M942,"X
已過審核範圍 
Out of the audit scope","V"))))</f>
        <v/>
      </c>
      <c r="O944" s="149"/>
      <c r="P944" s="112"/>
      <c r="Q944" s="216"/>
    </row>
    <row r="945" spans="2:17" ht="24.75" customHeight="1">
      <c r="B945" s="219" t="str">
        <f t="shared" si="1663"/>
        <v/>
      </c>
      <c r="C945" s="222"/>
      <c r="D945" s="225"/>
      <c r="E945" s="225"/>
      <c r="F945" s="132"/>
      <c r="G945" s="45" t="str" cm="1">
        <f t="array" ref="G945">IFERROR(INDEX(對照用!$B$1:$D$103,SMALL(IF(對照用!$B$1:$B$103=E942,ROW(對照用!$B$1:$B$103),"X"),MOD(ROW(),6)+1),3),"")</f>
        <v/>
      </c>
      <c r="H945" s="11"/>
      <c r="I945" s="230"/>
      <c r="J945" s="225"/>
      <c r="K945" s="233"/>
      <c r="L945" s="163"/>
      <c r="M945" s="146"/>
      <c r="N945" s="146" t="str">
        <f t="shared" ref="N945" si="1666">IF(L942="","",IF(L942="X","X",IF($E$2&lt;L942,"X
未達首次列計年度
Not reaching the initial calculation year",IF($E$2&gt;M942,"X
已過審核範圍 
Out of the audit scope","V"))))</f>
        <v/>
      </c>
      <c r="O945" s="149"/>
      <c r="P945" s="112"/>
      <c r="Q945" s="216"/>
    </row>
    <row r="946" spans="2:17" ht="24.75" customHeight="1">
      <c r="B946" s="219" t="str">
        <f t="shared" si="1663"/>
        <v/>
      </c>
      <c r="C946" s="222"/>
      <c r="D946" s="225"/>
      <c r="E946" s="225"/>
      <c r="F946" s="132"/>
      <c r="G946" s="45" t="str" cm="1">
        <f t="array" ref="G946">IFERROR(INDEX(對照用!$B$1:$D$103,SMALL(IF(對照用!$B$1:$B$103=E942,ROW(對照用!$B$1:$B$103),"X"),MOD(ROW(),6)+1),3),"")</f>
        <v/>
      </c>
      <c r="H946" s="11"/>
      <c r="I946" s="230"/>
      <c r="J946" s="225"/>
      <c r="K946" s="233"/>
      <c r="L946" s="163"/>
      <c r="M946" s="146"/>
      <c r="N946" s="146" t="str">
        <f t="shared" ref="N946" si="1667">IF(L942="","",IF(L942="X","X",IF($E$2&lt;L942,"X
未達首次列計年度
Not reaching the initial calculation year",IF($E$2&gt;M942,"X
已過審核範圍 
Out of the audit scope","V"))))</f>
        <v/>
      </c>
      <c r="O946" s="149"/>
      <c r="P946" s="112"/>
      <c r="Q946" s="216"/>
    </row>
    <row r="947" spans="2:17" ht="24.75" customHeight="1" thickBot="1">
      <c r="B947" s="220" t="str">
        <f t="shared" si="1663"/>
        <v/>
      </c>
      <c r="C947" s="223"/>
      <c r="D947" s="226"/>
      <c r="E947" s="226"/>
      <c r="F947" s="228"/>
      <c r="G947" s="46" t="str" cm="1">
        <f t="array" ref="G947">IFERROR(INDEX(對照用!$B$1:$D$103,SMALL(IF(對照用!$B$1:$B$103=E942,ROW(對照用!$B$1:$B$103),"X"),MOD(ROW(),6)+1),3),"")</f>
        <v/>
      </c>
      <c r="H947" s="12"/>
      <c r="I947" s="231"/>
      <c r="J947" s="226"/>
      <c r="K947" s="234"/>
      <c r="L947" s="236"/>
      <c r="M947" s="210"/>
      <c r="N947" s="210" t="str">
        <f t="shared" ref="N947" si="1668">IF(L942="","",IF(L942="X","X",IF($E$2&lt;L942,"X
未達首次列計年度
Not reaching the initial calculation year",IF($E$2&gt;M942,"X
已過審核範圍 
Out of the audit scope","V"))))</f>
        <v/>
      </c>
      <c r="O947" s="212"/>
      <c r="P947" s="214"/>
      <c r="Q947" s="217"/>
    </row>
    <row r="948" spans="2:17" ht="24.75" customHeight="1">
      <c r="B948" s="218" t="str">
        <f t="shared" ref="B948" si="1669">IF(E948&lt;&gt;"",B942+1,"")</f>
        <v/>
      </c>
      <c r="C948" s="221" t="str">
        <f t="shared" ref="C948" si="1670">IF(D948&lt;&gt;"",IF(D948&lt;$E$2,"舊","當"),"")</f>
        <v/>
      </c>
      <c r="D948" s="224"/>
      <c r="E948" s="224"/>
      <c r="F948" s="227" t="str">
        <f>_xlfn.IFNA(VLOOKUP(E948,對照用!$B:$C,2,0)," ")</f>
        <v xml:space="preserve"> </v>
      </c>
      <c r="G948" s="44" t="str" cm="1">
        <f t="array" ref="G948">IFERROR(INDEX(對照用!$B$1:$D$103,SMALL(IF(對照用!$B$1:$B$103=E948,ROW(對照用!$B$1:$B$103),"X"),MOD(ROW(),6)+1),3),"")</f>
        <v/>
      </c>
      <c r="H948" s="10"/>
      <c r="I948" s="229"/>
      <c r="J948" s="224"/>
      <c r="K948" s="232"/>
      <c r="L948" s="235"/>
      <c r="M948" s="209" t="str">
        <f t="shared" ref="M948" si="1671">IF(L948="X","X",IF(L948&lt;&gt;0,L948+9,""))</f>
        <v/>
      </c>
      <c r="N948" s="209" t="str">
        <f t="shared" ref="N948" si="1672">IF(L948="","",IF(L948="X","X",IF($E$2&lt;L948,"X
未達首次列計年度
Not reaching the initial calculation year",IF($E$2&gt;M948,"X
已過審核範圍 
Out of the audit scope","V"))))</f>
        <v/>
      </c>
      <c r="O948" s="211"/>
      <c r="P948" s="213" t="str">
        <f t="shared" ref="P948" si="1673">IF(N948="X
未達首次列計年度
Not reaching the initial calculation year",0,IF(N948="X
已過審核範圍 
Out of the audit scope",0,IF(N948="X",0,IF(N948="","",IF(O948&lt;&gt;"",O948,I948)))))</f>
        <v/>
      </c>
      <c r="Q948" s="215"/>
    </row>
    <row r="949" spans="2:17" ht="24.75" customHeight="1">
      <c r="B949" s="219" t="str">
        <f t="shared" ref="B949:B953" si="1674">B948</f>
        <v/>
      </c>
      <c r="C949" s="222"/>
      <c r="D949" s="225"/>
      <c r="E949" s="225"/>
      <c r="F949" s="132"/>
      <c r="G949" s="45" t="str" cm="1">
        <f t="array" ref="G949">IFERROR(INDEX(對照用!$B$1:$D$103,SMALL(IF(對照用!$B$1:$B$103=E948,ROW(對照用!$B$1:$B$103),"X"),MOD(ROW(),6)+1),3),"")</f>
        <v/>
      </c>
      <c r="H949" s="11"/>
      <c r="I949" s="230"/>
      <c r="J949" s="225"/>
      <c r="K949" s="233"/>
      <c r="L949" s="163"/>
      <c r="M949" s="146"/>
      <c r="N949" s="146" t="str">
        <f t="shared" ref="N949" si="1675">IF(L948="","",IF(L948="X","X",IF($E$2&lt;L948,"X
未達首次列計年度
Not reaching the initial calculation year",IF($E$2&gt;M948,"X
已過審核範圍 
Out of the audit scope","V"))))</f>
        <v/>
      </c>
      <c r="O949" s="149"/>
      <c r="P949" s="112"/>
      <c r="Q949" s="216"/>
    </row>
    <row r="950" spans="2:17" ht="24.75" customHeight="1">
      <c r="B950" s="219" t="str">
        <f t="shared" si="1674"/>
        <v/>
      </c>
      <c r="C950" s="222"/>
      <c r="D950" s="225"/>
      <c r="E950" s="225"/>
      <c r="F950" s="132"/>
      <c r="G950" s="45" t="str" cm="1">
        <f t="array" ref="G950">IFERROR(INDEX(對照用!$B$1:$D$103,SMALL(IF(對照用!$B$1:$B$103=E948,ROW(對照用!$B$1:$B$103),"X"),MOD(ROW(),6)+1),3),"")</f>
        <v/>
      </c>
      <c r="H950" s="11"/>
      <c r="I950" s="230"/>
      <c r="J950" s="225"/>
      <c r="K950" s="233"/>
      <c r="L950" s="163"/>
      <c r="M950" s="146"/>
      <c r="N950" s="146" t="str">
        <f t="shared" ref="N950" si="1676">IF(L948="","",IF(L948="X","X",IF($E$2&lt;L948,"X
未達首次列計年度
Not reaching the initial calculation year",IF($E$2&gt;M948,"X
已過審核範圍 
Out of the audit scope","V"))))</f>
        <v/>
      </c>
      <c r="O950" s="149"/>
      <c r="P950" s="112"/>
      <c r="Q950" s="216"/>
    </row>
    <row r="951" spans="2:17" ht="24.75" customHeight="1">
      <c r="B951" s="219" t="str">
        <f t="shared" si="1674"/>
        <v/>
      </c>
      <c r="C951" s="222"/>
      <c r="D951" s="225"/>
      <c r="E951" s="225"/>
      <c r="F951" s="132"/>
      <c r="G951" s="45" t="str" cm="1">
        <f t="array" ref="G951">IFERROR(INDEX(對照用!$B$1:$D$103,SMALL(IF(對照用!$B$1:$B$103=E948,ROW(對照用!$B$1:$B$103),"X"),MOD(ROW(),6)+1),3),"")</f>
        <v/>
      </c>
      <c r="H951" s="11"/>
      <c r="I951" s="230"/>
      <c r="J951" s="225"/>
      <c r="K951" s="233"/>
      <c r="L951" s="163"/>
      <c r="M951" s="146"/>
      <c r="N951" s="146" t="str">
        <f t="shared" ref="N951" si="1677">IF(L948="","",IF(L948="X","X",IF($E$2&lt;L948,"X
未達首次列計年度
Not reaching the initial calculation year",IF($E$2&gt;M948,"X
已過審核範圍 
Out of the audit scope","V"))))</f>
        <v/>
      </c>
      <c r="O951" s="149"/>
      <c r="P951" s="112"/>
      <c r="Q951" s="216"/>
    </row>
    <row r="952" spans="2:17" ht="24.75" customHeight="1">
      <c r="B952" s="219" t="str">
        <f t="shared" si="1674"/>
        <v/>
      </c>
      <c r="C952" s="222"/>
      <c r="D952" s="225"/>
      <c r="E952" s="225"/>
      <c r="F952" s="132"/>
      <c r="G952" s="45" t="str" cm="1">
        <f t="array" ref="G952">IFERROR(INDEX(對照用!$B$1:$D$103,SMALL(IF(對照用!$B$1:$B$103=E948,ROW(對照用!$B$1:$B$103),"X"),MOD(ROW(),6)+1),3),"")</f>
        <v/>
      </c>
      <c r="H952" s="11"/>
      <c r="I952" s="230"/>
      <c r="J952" s="225"/>
      <c r="K952" s="233"/>
      <c r="L952" s="163"/>
      <c r="M952" s="146"/>
      <c r="N952" s="146" t="str">
        <f t="shared" ref="N952" si="1678">IF(L948="","",IF(L948="X","X",IF($E$2&lt;L948,"X
未達首次列計年度
Not reaching the initial calculation year",IF($E$2&gt;M948,"X
已過審核範圍 
Out of the audit scope","V"))))</f>
        <v/>
      </c>
      <c r="O952" s="149"/>
      <c r="P952" s="112"/>
      <c r="Q952" s="216"/>
    </row>
    <row r="953" spans="2:17" ht="24.75" customHeight="1" thickBot="1">
      <c r="B953" s="220" t="str">
        <f t="shared" si="1674"/>
        <v/>
      </c>
      <c r="C953" s="223"/>
      <c r="D953" s="226"/>
      <c r="E953" s="226"/>
      <c r="F953" s="228"/>
      <c r="G953" s="46" t="str" cm="1">
        <f t="array" ref="G953">IFERROR(INDEX(對照用!$B$1:$D$103,SMALL(IF(對照用!$B$1:$B$103=E948,ROW(對照用!$B$1:$B$103),"X"),MOD(ROW(),6)+1),3),"")</f>
        <v/>
      </c>
      <c r="H953" s="12"/>
      <c r="I953" s="231"/>
      <c r="J953" s="226"/>
      <c r="K953" s="234"/>
      <c r="L953" s="236"/>
      <c r="M953" s="210"/>
      <c r="N953" s="210" t="str">
        <f t="shared" ref="N953" si="1679">IF(L948="","",IF(L948="X","X",IF($E$2&lt;L948,"X
未達首次列計年度
Not reaching the initial calculation year",IF($E$2&gt;M948,"X
已過審核範圍 
Out of the audit scope","V"))))</f>
        <v/>
      </c>
      <c r="O953" s="212"/>
      <c r="P953" s="214"/>
      <c r="Q953" s="217"/>
    </row>
    <row r="954" spans="2:17" ht="24.75" customHeight="1">
      <c r="B954" s="218" t="str">
        <f t="shared" ref="B954" si="1680">IF(E954&lt;&gt;"",B948+1,"")</f>
        <v/>
      </c>
      <c r="C954" s="221" t="str">
        <f t="shared" ref="C954" si="1681">IF(D954&lt;&gt;"",IF(D954&lt;$E$2,"舊","當"),"")</f>
        <v/>
      </c>
      <c r="D954" s="224"/>
      <c r="E954" s="224"/>
      <c r="F954" s="227" t="str">
        <f>_xlfn.IFNA(VLOOKUP(E954,對照用!$B:$C,2,0)," ")</f>
        <v xml:space="preserve"> </v>
      </c>
      <c r="G954" s="44" t="str" cm="1">
        <f t="array" ref="G954">IFERROR(INDEX(對照用!$B$1:$D$103,SMALL(IF(對照用!$B$1:$B$103=E954,ROW(對照用!$B$1:$B$103),"X"),MOD(ROW(),6)+1),3),"")</f>
        <v/>
      </c>
      <c r="H954" s="10"/>
      <c r="I954" s="229"/>
      <c r="J954" s="224"/>
      <c r="K954" s="232"/>
      <c r="L954" s="235"/>
      <c r="M954" s="209" t="str">
        <f t="shared" ref="M954" si="1682">IF(L954="X","X",IF(L954&lt;&gt;0,L954+9,""))</f>
        <v/>
      </c>
      <c r="N954" s="209" t="str">
        <f t="shared" ref="N954" si="1683">IF(L954="","",IF(L954="X","X",IF($E$2&lt;L954,"X
未達首次列計年度
Not reaching the initial calculation year",IF($E$2&gt;M954,"X
已過審核範圍 
Out of the audit scope","V"))))</f>
        <v/>
      </c>
      <c r="O954" s="211"/>
      <c r="P954" s="213" t="str">
        <f t="shared" ref="P954" si="1684">IF(N954="X
未達首次列計年度
Not reaching the initial calculation year",0,IF(N954="X
已過審核範圍 
Out of the audit scope",0,IF(N954="X",0,IF(N954="","",IF(O954&lt;&gt;"",O954,I954)))))</f>
        <v/>
      </c>
      <c r="Q954" s="215"/>
    </row>
    <row r="955" spans="2:17" ht="24.75" customHeight="1">
      <c r="B955" s="219" t="str">
        <f t="shared" ref="B955:B959" si="1685">B954</f>
        <v/>
      </c>
      <c r="C955" s="222"/>
      <c r="D955" s="225"/>
      <c r="E955" s="225"/>
      <c r="F955" s="132"/>
      <c r="G955" s="45" t="str" cm="1">
        <f t="array" ref="G955">IFERROR(INDEX(對照用!$B$1:$D$103,SMALL(IF(對照用!$B$1:$B$103=E954,ROW(對照用!$B$1:$B$103),"X"),MOD(ROW(),6)+1),3),"")</f>
        <v/>
      </c>
      <c r="H955" s="11"/>
      <c r="I955" s="230"/>
      <c r="J955" s="225"/>
      <c r="K955" s="233"/>
      <c r="L955" s="163"/>
      <c r="M955" s="146"/>
      <c r="N955" s="146" t="str">
        <f t="shared" ref="N955" si="1686">IF(L954="","",IF(L954="X","X",IF($E$2&lt;L954,"X
未達首次列計年度
Not reaching the initial calculation year",IF($E$2&gt;M954,"X
已過審核範圍 
Out of the audit scope","V"))))</f>
        <v/>
      </c>
      <c r="O955" s="149"/>
      <c r="P955" s="112"/>
      <c r="Q955" s="216"/>
    </row>
    <row r="956" spans="2:17" ht="24.75" customHeight="1">
      <c r="B956" s="219" t="str">
        <f t="shared" si="1685"/>
        <v/>
      </c>
      <c r="C956" s="222"/>
      <c r="D956" s="225"/>
      <c r="E956" s="225"/>
      <c r="F956" s="132"/>
      <c r="G956" s="45" t="str" cm="1">
        <f t="array" ref="G956">IFERROR(INDEX(對照用!$B$1:$D$103,SMALL(IF(對照用!$B$1:$B$103=E954,ROW(對照用!$B$1:$B$103),"X"),MOD(ROW(),6)+1),3),"")</f>
        <v/>
      </c>
      <c r="H956" s="11"/>
      <c r="I956" s="230"/>
      <c r="J956" s="225"/>
      <c r="K956" s="233"/>
      <c r="L956" s="163"/>
      <c r="M956" s="146"/>
      <c r="N956" s="146" t="str">
        <f t="shared" ref="N956" si="1687">IF(L954="","",IF(L954="X","X",IF($E$2&lt;L954,"X
未達首次列計年度
Not reaching the initial calculation year",IF($E$2&gt;M954,"X
已過審核範圍 
Out of the audit scope","V"))))</f>
        <v/>
      </c>
      <c r="O956" s="149"/>
      <c r="P956" s="112"/>
      <c r="Q956" s="216"/>
    </row>
    <row r="957" spans="2:17" ht="24.75" customHeight="1">
      <c r="B957" s="219" t="str">
        <f t="shared" si="1685"/>
        <v/>
      </c>
      <c r="C957" s="222"/>
      <c r="D957" s="225"/>
      <c r="E957" s="225"/>
      <c r="F957" s="132"/>
      <c r="G957" s="45" t="str" cm="1">
        <f t="array" ref="G957">IFERROR(INDEX(對照用!$B$1:$D$103,SMALL(IF(對照用!$B$1:$B$103=E954,ROW(對照用!$B$1:$B$103),"X"),MOD(ROW(),6)+1),3),"")</f>
        <v/>
      </c>
      <c r="H957" s="11"/>
      <c r="I957" s="230"/>
      <c r="J957" s="225"/>
      <c r="K957" s="233"/>
      <c r="L957" s="163"/>
      <c r="M957" s="146"/>
      <c r="N957" s="146" t="str">
        <f t="shared" ref="N957" si="1688">IF(L954="","",IF(L954="X","X",IF($E$2&lt;L954,"X
未達首次列計年度
Not reaching the initial calculation year",IF($E$2&gt;M954,"X
已過審核範圍 
Out of the audit scope","V"))))</f>
        <v/>
      </c>
      <c r="O957" s="149"/>
      <c r="P957" s="112"/>
      <c r="Q957" s="216"/>
    </row>
    <row r="958" spans="2:17" ht="24.75" customHeight="1">
      <c r="B958" s="219" t="str">
        <f t="shared" si="1685"/>
        <v/>
      </c>
      <c r="C958" s="222"/>
      <c r="D958" s="225"/>
      <c r="E958" s="225"/>
      <c r="F958" s="132"/>
      <c r="G958" s="45" t="str" cm="1">
        <f t="array" ref="G958">IFERROR(INDEX(對照用!$B$1:$D$103,SMALL(IF(對照用!$B$1:$B$103=E954,ROW(對照用!$B$1:$B$103),"X"),MOD(ROW(),6)+1),3),"")</f>
        <v/>
      </c>
      <c r="H958" s="11"/>
      <c r="I958" s="230"/>
      <c r="J958" s="225"/>
      <c r="K958" s="233"/>
      <c r="L958" s="163"/>
      <c r="M958" s="146"/>
      <c r="N958" s="146" t="str">
        <f t="shared" ref="N958" si="1689">IF(L954="","",IF(L954="X","X",IF($E$2&lt;L954,"X
未達首次列計年度
Not reaching the initial calculation year",IF($E$2&gt;M954,"X
已過審核範圍 
Out of the audit scope","V"))))</f>
        <v/>
      </c>
      <c r="O958" s="149"/>
      <c r="P958" s="112"/>
      <c r="Q958" s="216"/>
    </row>
    <row r="959" spans="2:17" ht="24.75" customHeight="1" thickBot="1">
      <c r="B959" s="220" t="str">
        <f t="shared" si="1685"/>
        <v/>
      </c>
      <c r="C959" s="223"/>
      <c r="D959" s="226"/>
      <c r="E959" s="226"/>
      <c r="F959" s="228"/>
      <c r="G959" s="46" t="str" cm="1">
        <f t="array" ref="G959">IFERROR(INDEX(對照用!$B$1:$D$103,SMALL(IF(對照用!$B$1:$B$103=E954,ROW(對照用!$B$1:$B$103),"X"),MOD(ROW(),6)+1),3),"")</f>
        <v/>
      </c>
      <c r="H959" s="12"/>
      <c r="I959" s="231"/>
      <c r="J959" s="226"/>
      <c r="K959" s="234"/>
      <c r="L959" s="236"/>
      <c r="M959" s="210"/>
      <c r="N959" s="210" t="str">
        <f t="shared" ref="N959" si="1690">IF(L954="","",IF(L954="X","X",IF($E$2&lt;L954,"X
未達首次列計年度
Not reaching the initial calculation year",IF($E$2&gt;M954,"X
已過審核範圍 
Out of the audit scope","V"))))</f>
        <v/>
      </c>
      <c r="O959" s="212"/>
      <c r="P959" s="214"/>
      <c r="Q959" s="217"/>
    </row>
    <row r="960" spans="2:17" ht="24.75" customHeight="1">
      <c r="B960" s="218" t="str">
        <f t="shared" ref="B960" si="1691">IF(E960&lt;&gt;"",B954+1,"")</f>
        <v/>
      </c>
      <c r="C960" s="221" t="str">
        <f t="shared" ref="C960" si="1692">IF(D960&lt;&gt;"",IF(D960&lt;$E$2,"舊","當"),"")</f>
        <v/>
      </c>
      <c r="D960" s="224"/>
      <c r="E960" s="224"/>
      <c r="F960" s="227" t="str">
        <f>_xlfn.IFNA(VLOOKUP(E960,對照用!$B:$C,2,0)," ")</f>
        <v xml:space="preserve"> </v>
      </c>
      <c r="G960" s="44" t="str" cm="1">
        <f t="array" ref="G960">IFERROR(INDEX(對照用!$B$1:$D$103,SMALL(IF(對照用!$B$1:$B$103=E960,ROW(對照用!$B$1:$B$103),"X"),MOD(ROW(),6)+1),3),"")</f>
        <v/>
      </c>
      <c r="H960" s="10"/>
      <c r="I960" s="229"/>
      <c r="J960" s="224"/>
      <c r="K960" s="232"/>
      <c r="L960" s="235"/>
      <c r="M960" s="209" t="str">
        <f t="shared" ref="M960" si="1693">IF(L960="X","X",IF(L960&lt;&gt;0,L960+9,""))</f>
        <v/>
      </c>
      <c r="N960" s="209" t="str">
        <f t="shared" ref="N960" si="1694">IF(L960="","",IF(L960="X","X",IF($E$2&lt;L960,"X
未達首次列計年度
Not reaching the initial calculation year",IF($E$2&gt;M960,"X
已過審核範圍 
Out of the audit scope","V"))))</f>
        <v/>
      </c>
      <c r="O960" s="211"/>
      <c r="P960" s="213" t="str">
        <f t="shared" ref="P960" si="1695">IF(N960="X
未達首次列計年度
Not reaching the initial calculation year",0,IF(N960="X
已過審核範圍 
Out of the audit scope",0,IF(N960="X",0,IF(N960="","",IF(O960&lt;&gt;"",O960,I960)))))</f>
        <v/>
      </c>
      <c r="Q960" s="215"/>
    </row>
    <row r="961" spans="2:17" ht="24.75" customHeight="1">
      <c r="B961" s="219" t="str">
        <f t="shared" ref="B961:B965" si="1696">B960</f>
        <v/>
      </c>
      <c r="C961" s="222"/>
      <c r="D961" s="225"/>
      <c r="E961" s="225"/>
      <c r="F961" s="132"/>
      <c r="G961" s="45" t="str" cm="1">
        <f t="array" ref="G961">IFERROR(INDEX(對照用!$B$1:$D$103,SMALL(IF(對照用!$B$1:$B$103=E960,ROW(對照用!$B$1:$B$103),"X"),MOD(ROW(),6)+1),3),"")</f>
        <v/>
      </c>
      <c r="H961" s="11"/>
      <c r="I961" s="230"/>
      <c r="J961" s="225"/>
      <c r="K961" s="233"/>
      <c r="L961" s="163"/>
      <c r="M961" s="146"/>
      <c r="N961" s="146" t="str">
        <f t="shared" ref="N961" si="1697">IF(L960="","",IF(L960="X","X",IF($E$2&lt;L960,"X
未達首次列計年度
Not reaching the initial calculation year",IF($E$2&gt;M960,"X
已過審核範圍 
Out of the audit scope","V"))))</f>
        <v/>
      </c>
      <c r="O961" s="149"/>
      <c r="P961" s="112"/>
      <c r="Q961" s="216"/>
    </row>
    <row r="962" spans="2:17" ht="24.75" customHeight="1">
      <c r="B962" s="219" t="str">
        <f t="shared" si="1696"/>
        <v/>
      </c>
      <c r="C962" s="222"/>
      <c r="D962" s="225"/>
      <c r="E962" s="225"/>
      <c r="F962" s="132"/>
      <c r="G962" s="45" t="str" cm="1">
        <f t="array" ref="G962">IFERROR(INDEX(對照用!$B$1:$D$103,SMALL(IF(對照用!$B$1:$B$103=E960,ROW(對照用!$B$1:$B$103),"X"),MOD(ROW(),6)+1),3),"")</f>
        <v/>
      </c>
      <c r="H962" s="11"/>
      <c r="I962" s="230"/>
      <c r="J962" s="225"/>
      <c r="K962" s="233"/>
      <c r="L962" s="163"/>
      <c r="M962" s="146"/>
      <c r="N962" s="146" t="str">
        <f t="shared" ref="N962" si="1698">IF(L960="","",IF(L960="X","X",IF($E$2&lt;L960,"X
未達首次列計年度
Not reaching the initial calculation year",IF($E$2&gt;M960,"X
已過審核範圍 
Out of the audit scope","V"))))</f>
        <v/>
      </c>
      <c r="O962" s="149"/>
      <c r="P962" s="112"/>
      <c r="Q962" s="216"/>
    </row>
    <row r="963" spans="2:17" ht="24.75" customHeight="1">
      <c r="B963" s="219" t="str">
        <f t="shared" si="1696"/>
        <v/>
      </c>
      <c r="C963" s="222"/>
      <c r="D963" s="225"/>
      <c r="E963" s="225"/>
      <c r="F963" s="132"/>
      <c r="G963" s="45" t="str" cm="1">
        <f t="array" ref="G963">IFERROR(INDEX(對照用!$B$1:$D$103,SMALL(IF(對照用!$B$1:$B$103=E960,ROW(對照用!$B$1:$B$103),"X"),MOD(ROW(),6)+1),3),"")</f>
        <v/>
      </c>
      <c r="H963" s="11"/>
      <c r="I963" s="230"/>
      <c r="J963" s="225"/>
      <c r="K963" s="233"/>
      <c r="L963" s="163"/>
      <c r="M963" s="146"/>
      <c r="N963" s="146" t="str">
        <f t="shared" ref="N963" si="1699">IF(L960="","",IF(L960="X","X",IF($E$2&lt;L960,"X
未達首次列計年度
Not reaching the initial calculation year",IF($E$2&gt;M960,"X
已過審核範圍 
Out of the audit scope","V"))))</f>
        <v/>
      </c>
      <c r="O963" s="149"/>
      <c r="P963" s="112"/>
      <c r="Q963" s="216"/>
    </row>
    <row r="964" spans="2:17" ht="24.75" customHeight="1">
      <c r="B964" s="219" t="str">
        <f t="shared" si="1696"/>
        <v/>
      </c>
      <c r="C964" s="222"/>
      <c r="D964" s="225"/>
      <c r="E964" s="225"/>
      <c r="F964" s="132"/>
      <c r="G964" s="45" t="str" cm="1">
        <f t="array" ref="G964">IFERROR(INDEX(對照用!$B$1:$D$103,SMALL(IF(對照用!$B$1:$B$103=E960,ROW(對照用!$B$1:$B$103),"X"),MOD(ROW(),6)+1),3),"")</f>
        <v/>
      </c>
      <c r="H964" s="11"/>
      <c r="I964" s="230"/>
      <c r="J964" s="225"/>
      <c r="K964" s="233"/>
      <c r="L964" s="163"/>
      <c r="M964" s="146"/>
      <c r="N964" s="146" t="str">
        <f t="shared" ref="N964" si="1700">IF(L960="","",IF(L960="X","X",IF($E$2&lt;L960,"X
未達首次列計年度
Not reaching the initial calculation year",IF($E$2&gt;M960,"X
已過審核範圍 
Out of the audit scope","V"))))</f>
        <v/>
      </c>
      <c r="O964" s="149"/>
      <c r="P964" s="112"/>
      <c r="Q964" s="216"/>
    </row>
    <row r="965" spans="2:17" ht="24.75" customHeight="1" thickBot="1">
      <c r="B965" s="220" t="str">
        <f t="shared" si="1696"/>
        <v/>
      </c>
      <c r="C965" s="223"/>
      <c r="D965" s="226"/>
      <c r="E965" s="226"/>
      <c r="F965" s="228"/>
      <c r="G965" s="46" t="str" cm="1">
        <f t="array" ref="G965">IFERROR(INDEX(對照用!$B$1:$D$103,SMALL(IF(對照用!$B$1:$B$103=E960,ROW(對照用!$B$1:$B$103),"X"),MOD(ROW(),6)+1),3),"")</f>
        <v/>
      </c>
      <c r="H965" s="12"/>
      <c r="I965" s="231"/>
      <c r="J965" s="226"/>
      <c r="K965" s="234"/>
      <c r="L965" s="236"/>
      <c r="M965" s="210"/>
      <c r="N965" s="210" t="str">
        <f t="shared" ref="N965" si="1701">IF(L960="","",IF(L960="X","X",IF($E$2&lt;L960,"X
未達首次列計年度
Not reaching the initial calculation year",IF($E$2&gt;M960,"X
已過審核範圍 
Out of the audit scope","V"))))</f>
        <v/>
      </c>
      <c r="O965" s="212"/>
      <c r="P965" s="214"/>
      <c r="Q965" s="217"/>
    </row>
    <row r="966" spans="2:17" ht="24.75" customHeight="1">
      <c r="B966" s="218" t="str">
        <f t="shared" ref="B966" si="1702">IF(E966&lt;&gt;"",B960+1,"")</f>
        <v/>
      </c>
      <c r="C966" s="221" t="str">
        <f t="shared" ref="C966" si="1703">IF(D966&lt;&gt;"",IF(D966&lt;$E$2,"舊","當"),"")</f>
        <v/>
      </c>
      <c r="D966" s="224"/>
      <c r="E966" s="224"/>
      <c r="F966" s="227" t="str">
        <f>_xlfn.IFNA(VLOOKUP(E966,對照用!$B:$C,2,0)," ")</f>
        <v xml:space="preserve"> </v>
      </c>
      <c r="G966" s="44" t="str" cm="1">
        <f t="array" ref="G966">IFERROR(INDEX(對照用!$B$1:$D$103,SMALL(IF(對照用!$B$1:$B$103=E966,ROW(對照用!$B$1:$B$103),"X"),MOD(ROW(),6)+1),3),"")</f>
        <v/>
      </c>
      <c r="H966" s="10"/>
      <c r="I966" s="229"/>
      <c r="J966" s="224"/>
      <c r="K966" s="232"/>
      <c r="L966" s="235"/>
      <c r="M966" s="209" t="str">
        <f t="shared" ref="M966" si="1704">IF(L966="X","X",IF(L966&lt;&gt;0,L966+9,""))</f>
        <v/>
      </c>
      <c r="N966" s="209" t="str">
        <f t="shared" ref="N966" si="1705">IF(L966="","",IF(L966="X","X",IF($E$2&lt;L966,"X
未達首次列計年度
Not reaching the initial calculation year",IF($E$2&gt;M966,"X
已過審核範圍 
Out of the audit scope","V"))))</f>
        <v/>
      </c>
      <c r="O966" s="211"/>
      <c r="P966" s="213" t="str">
        <f t="shared" ref="P966" si="1706">IF(N966="X
未達首次列計年度
Not reaching the initial calculation year",0,IF(N966="X
已過審核範圍 
Out of the audit scope",0,IF(N966="X",0,IF(N966="","",IF(O966&lt;&gt;"",O966,I966)))))</f>
        <v/>
      </c>
      <c r="Q966" s="215"/>
    </row>
    <row r="967" spans="2:17" ht="24.75" customHeight="1">
      <c r="B967" s="219" t="str">
        <f t="shared" ref="B967:B971" si="1707">B966</f>
        <v/>
      </c>
      <c r="C967" s="222"/>
      <c r="D967" s="225"/>
      <c r="E967" s="225"/>
      <c r="F967" s="132"/>
      <c r="G967" s="45" t="str" cm="1">
        <f t="array" ref="G967">IFERROR(INDEX(對照用!$B$1:$D$103,SMALL(IF(對照用!$B$1:$B$103=E966,ROW(對照用!$B$1:$B$103),"X"),MOD(ROW(),6)+1),3),"")</f>
        <v/>
      </c>
      <c r="H967" s="11"/>
      <c r="I967" s="230"/>
      <c r="J967" s="225"/>
      <c r="K967" s="233"/>
      <c r="L967" s="163"/>
      <c r="M967" s="146"/>
      <c r="N967" s="146" t="str">
        <f t="shared" ref="N967" si="1708">IF(L966="","",IF(L966="X","X",IF($E$2&lt;L966,"X
未達首次列計年度
Not reaching the initial calculation year",IF($E$2&gt;M966,"X
已過審核範圍 
Out of the audit scope","V"))))</f>
        <v/>
      </c>
      <c r="O967" s="149"/>
      <c r="P967" s="112"/>
      <c r="Q967" s="216"/>
    </row>
    <row r="968" spans="2:17" ht="24.75" customHeight="1">
      <c r="B968" s="219" t="str">
        <f t="shared" si="1707"/>
        <v/>
      </c>
      <c r="C968" s="222"/>
      <c r="D968" s="225"/>
      <c r="E968" s="225"/>
      <c r="F968" s="132"/>
      <c r="G968" s="45" t="str" cm="1">
        <f t="array" ref="G968">IFERROR(INDEX(對照用!$B$1:$D$103,SMALL(IF(對照用!$B$1:$B$103=E966,ROW(對照用!$B$1:$B$103),"X"),MOD(ROW(),6)+1),3),"")</f>
        <v/>
      </c>
      <c r="H968" s="11"/>
      <c r="I968" s="230"/>
      <c r="J968" s="225"/>
      <c r="K968" s="233"/>
      <c r="L968" s="163"/>
      <c r="M968" s="146"/>
      <c r="N968" s="146" t="str">
        <f t="shared" ref="N968" si="1709">IF(L966="","",IF(L966="X","X",IF($E$2&lt;L966,"X
未達首次列計年度
Not reaching the initial calculation year",IF($E$2&gt;M966,"X
已過審核範圍 
Out of the audit scope","V"))))</f>
        <v/>
      </c>
      <c r="O968" s="149"/>
      <c r="P968" s="112"/>
      <c r="Q968" s="216"/>
    </row>
    <row r="969" spans="2:17" ht="24.75" customHeight="1">
      <c r="B969" s="219" t="str">
        <f t="shared" si="1707"/>
        <v/>
      </c>
      <c r="C969" s="222"/>
      <c r="D969" s="225"/>
      <c r="E969" s="225"/>
      <c r="F969" s="132"/>
      <c r="G969" s="45" t="str" cm="1">
        <f t="array" ref="G969">IFERROR(INDEX(對照用!$B$1:$D$103,SMALL(IF(對照用!$B$1:$B$103=E966,ROW(對照用!$B$1:$B$103),"X"),MOD(ROW(),6)+1),3),"")</f>
        <v/>
      </c>
      <c r="H969" s="11"/>
      <c r="I969" s="230"/>
      <c r="J969" s="225"/>
      <c r="K969" s="233"/>
      <c r="L969" s="163"/>
      <c r="M969" s="146"/>
      <c r="N969" s="146" t="str">
        <f t="shared" ref="N969" si="1710">IF(L966="","",IF(L966="X","X",IF($E$2&lt;L966,"X
未達首次列計年度
Not reaching the initial calculation year",IF($E$2&gt;M966,"X
已過審核範圍 
Out of the audit scope","V"))))</f>
        <v/>
      </c>
      <c r="O969" s="149"/>
      <c r="P969" s="112"/>
      <c r="Q969" s="216"/>
    </row>
    <row r="970" spans="2:17" ht="24.75" customHeight="1">
      <c r="B970" s="219" t="str">
        <f t="shared" si="1707"/>
        <v/>
      </c>
      <c r="C970" s="222"/>
      <c r="D970" s="225"/>
      <c r="E970" s="225"/>
      <c r="F970" s="132"/>
      <c r="G970" s="45" t="str" cm="1">
        <f t="array" ref="G970">IFERROR(INDEX(對照用!$B$1:$D$103,SMALL(IF(對照用!$B$1:$B$103=E966,ROW(對照用!$B$1:$B$103),"X"),MOD(ROW(),6)+1),3),"")</f>
        <v/>
      </c>
      <c r="H970" s="11"/>
      <c r="I970" s="230"/>
      <c r="J970" s="225"/>
      <c r="K970" s="233"/>
      <c r="L970" s="163"/>
      <c r="M970" s="146"/>
      <c r="N970" s="146" t="str">
        <f t="shared" ref="N970" si="1711">IF(L966="","",IF(L966="X","X",IF($E$2&lt;L966,"X
未達首次列計年度
Not reaching the initial calculation year",IF($E$2&gt;M966,"X
已過審核範圍 
Out of the audit scope","V"))))</f>
        <v/>
      </c>
      <c r="O970" s="149"/>
      <c r="P970" s="112"/>
      <c r="Q970" s="216"/>
    </row>
    <row r="971" spans="2:17" ht="24.75" customHeight="1" thickBot="1">
      <c r="B971" s="220" t="str">
        <f t="shared" si="1707"/>
        <v/>
      </c>
      <c r="C971" s="223"/>
      <c r="D971" s="226"/>
      <c r="E971" s="226"/>
      <c r="F971" s="228"/>
      <c r="G971" s="46" t="str" cm="1">
        <f t="array" ref="G971">IFERROR(INDEX(對照用!$B$1:$D$103,SMALL(IF(對照用!$B$1:$B$103=E966,ROW(對照用!$B$1:$B$103),"X"),MOD(ROW(),6)+1),3),"")</f>
        <v/>
      </c>
      <c r="H971" s="12"/>
      <c r="I971" s="231"/>
      <c r="J971" s="226"/>
      <c r="K971" s="234"/>
      <c r="L971" s="236"/>
      <c r="M971" s="210"/>
      <c r="N971" s="210" t="str">
        <f t="shared" ref="N971" si="1712">IF(L966="","",IF(L966="X","X",IF($E$2&lt;L966,"X
未達首次列計年度
Not reaching the initial calculation year",IF($E$2&gt;M966,"X
已過審核範圍 
Out of the audit scope","V"))))</f>
        <v/>
      </c>
      <c r="O971" s="212"/>
      <c r="P971" s="214"/>
      <c r="Q971" s="217"/>
    </row>
    <row r="972" spans="2:17" ht="24.75" customHeight="1">
      <c r="B972" s="218" t="str">
        <f t="shared" ref="B972" si="1713">IF(E972&lt;&gt;"",B966+1,"")</f>
        <v/>
      </c>
      <c r="C972" s="221" t="str">
        <f t="shared" ref="C972" si="1714">IF(D972&lt;&gt;"",IF(D972&lt;$E$2,"舊","當"),"")</f>
        <v/>
      </c>
      <c r="D972" s="224"/>
      <c r="E972" s="224"/>
      <c r="F972" s="227" t="str">
        <f>_xlfn.IFNA(VLOOKUP(E972,對照用!$B:$C,2,0)," ")</f>
        <v xml:space="preserve"> </v>
      </c>
      <c r="G972" s="44" t="str" cm="1">
        <f t="array" ref="G972">IFERROR(INDEX(對照用!$B$1:$D$103,SMALL(IF(對照用!$B$1:$B$103=E972,ROW(對照用!$B$1:$B$103),"X"),MOD(ROW(),6)+1),3),"")</f>
        <v/>
      </c>
      <c r="H972" s="10"/>
      <c r="I972" s="229"/>
      <c r="J972" s="224"/>
      <c r="K972" s="232"/>
      <c r="L972" s="235"/>
      <c r="M972" s="209" t="str">
        <f t="shared" ref="M972" si="1715">IF(L972="X","X",IF(L972&lt;&gt;0,L972+9,""))</f>
        <v/>
      </c>
      <c r="N972" s="209" t="str">
        <f t="shared" ref="N972" si="1716">IF(L972="","",IF(L972="X","X",IF($E$2&lt;L972,"X
未達首次列計年度
Not reaching the initial calculation year",IF($E$2&gt;M972,"X
已過審核範圍 
Out of the audit scope","V"))))</f>
        <v/>
      </c>
      <c r="O972" s="211"/>
      <c r="P972" s="213" t="str">
        <f t="shared" ref="P972" si="1717">IF(N972="X
未達首次列計年度
Not reaching the initial calculation year",0,IF(N972="X
已過審核範圍 
Out of the audit scope",0,IF(N972="X",0,IF(N972="","",IF(O972&lt;&gt;"",O972,I972)))))</f>
        <v/>
      </c>
      <c r="Q972" s="215"/>
    </row>
    <row r="973" spans="2:17" ht="24.75" customHeight="1">
      <c r="B973" s="219" t="str">
        <f t="shared" ref="B973:B977" si="1718">B972</f>
        <v/>
      </c>
      <c r="C973" s="222"/>
      <c r="D973" s="225"/>
      <c r="E973" s="225"/>
      <c r="F973" s="132"/>
      <c r="G973" s="45" t="str" cm="1">
        <f t="array" ref="G973">IFERROR(INDEX(對照用!$B$1:$D$103,SMALL(IF(對照用!$B$1:$B$103=E972,ROW(對照用!$B$1:$B$103),"X"),MOD(ROW(),6)+1),3),"")</f>
        <v/>
      </c>
      <c r="H973" s="11"/>
      <c r="I973" s="230"/>
      <c r="J973" s="225"/>
      <c r="K973" s="233"/>
      <c r="L973" s="163"/>
      <c r="M973" s="146"/>
      <c r="N973" s="146" t="str">
        <f t="shared" ref="N973" si="1719">IF(L972="","",IF(L972="X","X",IF($E$2&lt;L972,"X
未達首次列計年度
Not reaching the initial calculation year",IF($E$2&gt;M972,"X
已過審核範圍 
Out of the audit scope","V"))))</f>
        <v/>
      </c>
      <c r="O973" s="149"/>
      <c r="P973" s="112"/>
      <c r="Q973" s="216"/>
    </row>
    <row r="974" spans="2:17" ht="24.75" customHeight="1">
      <c r="B974" s="219" t="str">
        <f t="shared" si="1718"/>
        <v/>
      </c>
      <c r="C974" s="222"/>
      <c r="D974" s="225"/>
      <c r="E974" s="225"/>
      <c r="F974" s="132"/>
      <c r="G974" s="45" t="str" cm="1">
        <f t="array" ref="G974">IFERROR(INDEX(對照用!$B$1:$D$103,SMALL(IF(對照用!$B$1:$B$103=E972,ROW(對照用!$B$1:$B$103),"X"),MOD(ROW(),6)+1),3),"")</f>
        <v/>
      </c>
      <c r="H974" s="11"/>
      <c r="I974" s="230"/>
      <c r="J974" s="225"/>
      <c r="K974" s="233"/>
      <c r="L974" s="163"/>
      <c r="M974" s="146"/>
      <c r="N974" s="146" t="str">
        <f t="shared" ref="N974" si="1720">IF(L972="","",IF(L972="X","X",IF($E$2&lt;L972,"X
未達首次列計年度
Not reaching the initial calculation year",IF($E$2&gt;M972,"X
已過審核範圍 
Out of the audit scope","V"))))</f>
        <v/>
      </c>
      <c r="O974" s="149"/>
      <c r="P974" s="112"/>
      <c r="Q974" s="216"/>
    </row>
    <row r="975" spans="2:17" ht="24.75" customHeight="1">
      <c r="B975" s="219" t="str">
        <f t="shared" si="1718"/>
        <v/>
      </c>
      <c r="C975" s="222"/>
      <c r="D975" s="225"/>
      <c r="E975" s="225"/>
      <c r="F975" s="132"/>
      <c r="G975" s="45" t="str" cm="1">
        <f t="array" ref="G975">IFERROR(INDEX(對照用!$B$1:$D$103,SMALL(IF(對照用!$B$1:$B$103=E972,ROW(對照用!$B$1:$B$103),"X"),MOD(ROW(),6)+1),3),"")</f>
        <v/>
      </c>
      <c r="H975" s="11"/>
      <c r="I975" s="230"/>
      <c r="J975" s="225"/>
      <c r="K975" s="233"/>
      <c r="L975" s="163"/>
      <c r="M975" s="146"/>
      <c r="N975" s="146" t="str">
        <f t="shared" ref="N975" si="1721">IF(L972="","",IF(L972="X","X",IF($E$2&lt;L972,"X
未達首次列計年度
Not reaching the initial calculation year",IF($E$2&gt;M972,"X
已過審核範圍 
Out of the audit scope","V"))))</f>
        <v/>
      </c>
      <c r="O975" s="149"/>
      <c r="P975" s="112"/>
      <c r="Q975" s="216"/>
    </row>
    <row r="976" spans="2:17" ht="24.75" customHeight="1">
      <c r="B976" s="219" t="str">
        <f t="shared" si="1718"/>
        <v/>
      </c>
      <c r="C976" s="222"/>
      <c r="D976" s="225"/>
      <c r="E976" s="225"/>
      <c r="F976" s="132"/>
      <c r="G976" s="45" t="str" cm="1">
        <f t="array" ref="G976">IFERROR(INDEX(對照用!$B$1:$D$103,SMALL(IF(對照用!$B$1:$B$103=E972,ROW(對照用!$B$1:$B$103),"X"),MOD(ROW(),6)+1),3),"")</f>
        <v/>
      </c>
      <c r="H976" s="11"/>
      <c r="I976" s="230"/>
      <c r="J976" s="225"/>
      <c r="K976" s="233"/>
      <c r="L976" s="163"/>
      <c r="M976" s="146"/>
      <c r="N976" s="146" t="str">
        <f t="shared" ref="N976" si="1722">IF(L972="","",IF(L972="X","X",IF($E$2&lt;L972,"X
未達首次列計年度
Not reaching the initial calculation year",IF($E$2&gt;M972,"X
已過審核範圍 
Out of the audit scope","V"))))</f>
        <v/>
      </c>
      <c r="O976" s="149"/>
      <c r="P976" s="112"/>
      <c r="Q976" s="216"/>
    </row>
    <row r="977" spans="2:17" ht="24.75" customHeight="1" thickBot="1">
      <c r="B977" s="220" t="str">
        <f t="shared" si="1718"/>
        <v/>
      </c>
      <c r="C977" s="223"/>
      <c r="D977" s="226"/>
      <c r="E977" s="226"/>
      <c r="F977" s="228"/>
      <c r="G977" s="46" t="str" cm="1">
        <f t="array" ref="G977">IFERROR(INDEX(對照用!$B$1:$D$103,SMALL(IF(對照用!$B$1:$B$103=E972,ROW(對照用!$B$1:$B$103),"X"),MOD(ROW(),6)+1),3),"")</f>
        <v/>
      </c>
      <c r="H977" s="12"/>
      <c r="I977" s="231"/>
      <c r="J977" s="226"/>
      <c r="K977" s="234"/>
      <c r="L977" s="236"/>
      <c r="M977" s="210"/>
      <c r="N977" s="210" t="str">
        <f t="shared" ref="N977" si="1723">IF(L972="","",IF(L972="X","X",IF($E$2&lt;L972,"X
未達首次列計年度
Not reaching the initial calculation year",IF($E$2&gt;M972,"X
已過審核範圍 
Out of the audit scope","V"))))</f>
        <v/>
      </c>
      <c r="O977" s="212"/>
      <c r="P977" s="214"/>
      <c r="Q977" s="217"/>
    </row>
    <row r="978" spans="2:17" ht="24.75" customHeight="1">
      <c r="B978" s="218" t="str">
        <f t="shared" ref="B978" si="1724">IF(E978&lt;&gt;"",B972+1,"")</f>
        <v/>
      </c>
      <c r="C978" s="221" t="str">
        <f t="shared" ref="C978" si="1725">IF(D978&lt;&gt;"",IF(D978&lt;$E$2,"舊","當"),"")</f>
        <v/>
      </c>
      <c r="D978" s="224"/>
      <c r="E978" s="224"/>
      <c r="F978" s="227" t="str">
        <f>_xlfn.IFNA(VLOOKUP(E978,對照用!$B:$C,2,0)," ")</f>
        <v xml:space="preserve"> </v>
      </c>
      <c r="G978" s="44" t="str" cm="1">
        <f t="array" ref="G978">IFERROR(INDEX(對照用!$B$1:$D$103,SMALL(IF(對照用!$B$1:$B$103=E978,ROW(對照用!$B$1:$B$103),"X"),MOD(ROW(),6)+1),3),"")</f>
        <v/>
      </c>
      <c r="H978" s="10"/>
      <c r="I978" s="229"/>
      <c r="J978" s="224"/>
      <c r="K978" s="232"/>
      <c r="L978" s="235"/>
      <c r="M978" s="209" t="str">
        <f t="shared" ref="M978" si="1726">IF(L978="X","X",IF(L978&lt;&gt;0,L978+9,""))</f>
        <v/>
      </c>
      <c r="N978" s="209" t="str">
        <f t="shared" ref="N978" si="1727">IF(L978="","",IF(L978="X","X",IF($E$2&lt;L978,"X
未達首次列計年度
Not reaching the initial calculation year",IF($E$2&gt;M978,"X
已過審核範圍 
Out of the audit scope","V"))))</f>
        <v/>
      </c>
      <c r="O978" s="211"/>
      <c r="P978" s="213" t="str">
        <f t="shared" ref="P978" si="1728">IF(N978="X
未達首次列計年度
Not reaching the initial calculation year",0,IF(N978="X
已過審核範圍 
Out of the audit scope",0,IF(N978="X",0,IF(N978="","",IF(O978&lt;&gt;"",O978,I978)))))</f>
        <v/>
      </c>
      <c r="Q978" s="215"/>
    </row>
    <row r="979" spans="2:17" ht="24.75" customHeight="1">
      <c r="B979" s="219" t="str">
        <f t="shared" ref="B979:B983" si="1729">B978</f>
        <v/>
      </c>
      <c r="C979" s="222"/>
      <c r="D979" s="225"/>
      <c r="E979" s="225"/>
      <c r="F979" s="132"/>
      <c r="G979" s="45" t="str" cm="1">
        <f t="array" ref="G979">IFERROR(INDEX(對照用!$B$1:$D$103,SMALL(IF(對照用!$B$1:$B$103=E978,ROW(對照用!$B$1:$B$103),"X"),MOD(ROW(),6)+1),3),"")</f>
        <v/>
      </c>
      <c r="H979" s="11"/>
      <c r="I979" s="230"/>
      <c r="J979" s="225"/>
      <c r="K979" s="233"/>
      <c r="L979" s="163"/>
      <c r="M979" s="146"/>
      <c r="N979" s="146" t="str">
        <f t="shared" ref="N979" si="1730">IF(L978="","",IF(L978="X","X",IF($E$2&lt;L978,"X
未達首次列計年度
Not reaching the initial calculation year",IF($E$2&gt;M978,"X
已過審核範圍 
Out of the audit scope","V"))))</f>
        <v/>
      </c>
      <c r="O979" s="149"/>
      <c r="P979" s="112"/>
      <c r="Q979" s="216"/>
    </row>
    <row r="980" spans="2:17" ht="24.75" customHeight="1">
      <c r="B980" s="219" t="str">
        <f t="shared" si="1729"/>
        <v/>
      </c>
      <c r="C980" s="222"/>
      <c r="D980" s="225"/>
      <c r="E980" s="225"/>
      <c r="F980" s="132"/>
      <c r="G980" s="45" t="str" cm="1">
        <f t="array" ref="G980">IFERROR(INDEX(對照用!$B$1:$D$103,SMALL(IF(對照用!$B$1:$B$103=E978,ROW(對照用!$B$1:$B$103),"X"),MOD(ROW(),6)+1),3),"")</f>
        <v/>
      </c>
      <c r="H980" s="11"/>
      <c r="I980" s="230"/>
      <c r="J980" s="225"/>
      <c r="K980" s="233"/>
      <c r="L980" s="163"/>
      <c r="M980" s="146"/>
      <c r="N980" s="146" t="str">
        <f t="shared" ref="N980" si="1731">IF(L978="","",IF(L978="X","X",IF($E$2&lt;L978,"X
未達首次列計年度
Not reaching the initial calculation year",IF($E$2&gt;M978,"X
已過審核範圍 
Out of the audit scope","V"))))</f>
        <v/>
      </c>
      <c r="O980" s="149"/>
      <c r="P980" s="112"/>
      <c r="Q980" s="216"/>
    </row>
    <row r="981" spans="2:17" ht="24.75" customHeight="1">
      <c r="B981" s="219" t="str">
        <f t="shared" si="1729"/>
        <v/>
      </c>
      <c r="C981" s="222"/>
      <c r="D981" s="225"/>
      <c r="E981" s="225"/>
      <c r="F981" s="132"/>
      <c r="G981" s="45" t="str" cm="1">
        <f t="array" ref="G981">IFERROR(INDEX(對照用!$B$1:$D$103,SMALL(IF(對照用!$B$1:$B$103=E978,ROW(對照用!$B$1:$B$103),"X"),MOD(ROW(),6)+1),3),"")</f>
        <v/>
      </c>
      <c r="H981" s="11"/>
      <c r="I981" s="230"/>
      <c r="J981" s="225"/>
      <c r="K981" s="233"/>
      <c r="L981" s="163"/>
      <c r="M981" s="146"/>
      <c r="N981" s="146" t="str">
        <f t="shared" ref="N981" si="1732">IF(L978="","",IF(L978="X","X",IF($E$2&lt;L978,"X
未達首次列計年度
Not reaching the initial calculation year",IF($E$2&gt;M978,"X
已過審核範圍 
Out of the audit scope","V"))))</f>
        <v/>
      </c>
      <c r="O981" s="149"/>
      <c r="P981" s="112"/>
      <c r="Q981" s="216"/>
    </row>
    <row r="982" spans="2:17" ht="24.75" customHeight="1">
      <c r="B982" s="219" t="str">
        <f t="shared" si="1729"/>
        <v/>
      </c>
      <c r="C982" s="222"/>
      <c r="D982" s="225"/>
      <c r="E982" s="225"/>
      <c r="F982" s="132"/>
      <c r="G982" s="45" t="str" cm="1">
        <f t="array" ref="G982">IFERROR(INDEX(對照用!$B$1:$D$103,SMALL(IF(對照用!$B$1:$B$103=E978,ROW(對照用!$B$1:$B$103),"X"),MOD(ROW(),6)+1),3),"")</f>
        <v/>
      </c>
      <c r="H982" s="11"/>
      <c r="I982" s="230"/>
      <c r="J982" s="225"/>
      <c r="K982" s="233"/>
      <c r="L982" s="163"/>
      <c r="M982" s="146"/>
      <c r="N982" s="146" t="str">
        <f t="shared" ref="N982" si="1733">IF(L978="","",IF(L978="X","X",IF($E$2&lt;L978,"X
未達首次列計年度
Not reaching the initial calculation year",IF($E$2&gt;M978,"X
已過審核範圍 
Out of the audit scope","V"))))</f>
        <v/>
      </c>
      <c r="O982" s="149"/>
      <c r="P982" s="112"/>
      <c r="Q982" s="216"/>
    </row>
    <row r="983" spans="2:17" ht="24.75" customHeight="1" thickBot="1">
      <c r="B983" s="220" t="str">
        <f t="shared" si="1729"/>
        <v/>
      </c>
      <c r="C983" s="223"/>
      <c r="D983" s="226"/>
      <c r="E983" s="226"/>
      <c r="F983" s="228"/>
      <c r="G983" s="46" t="str" cm="1">
        <f t="array" ref="G983">IFERROR(INDEX(對照用!$B$1:$D$103,SMALL(IF(對照用!$B$1:$B$103=E978,ROW(對照用!$B$1:$B$103),"X"),MOD(ROW(),6)+1),3),"")</f>
        <v/>
      </c>
      <c r="H983" s="12"/>
      <c r="I983" s="231"/>
      <c r="J983" s="226"/>
      <c r="K983" s="234"/>
      <c r="L983" s="236"/>
      <c r="M983" s="210"/>
      <c r="N983" s="210" t="str">
        <f t="shared" ref="N983" si="1734">IF(L978="","",IF(L978="X","X",IF($E$2&lt;L978,"X
未達首次列計年度
Not reaching the initial calculation year",IF($E$2&gt;M978,"X
已過審核範圍 
Out of the audit scope","V"))))</f>
        <v/>
      </c>
      <c r="O983" s="212"/>
      <c r="P983" s="214"/>
      <c r="Q983" s="217"/>
    </row>
    <row r="984" spans="2:17" ht="24.75" customHeight="1">
      <c r="B984" s="218" t="str">
        <f t="shared" ref="B984" si="1735">IF(E984&lt;&gt;"",B978+1,"")</f>
        <v/>
      </c>
      <c r="C984" s="221" t="str">
        <f t="shared" ref="C984" si="1736">IF(D984&lt;&gt;"",IF(D984&lt;$E$2,"舊","當"),"")</f>
        <v/>
      </c>
      <c r="D984" s="224"/>
      <c r="E984" s="224"/>
      <c r="F984" s="227" t="str">
        <f>_xlfn.IFNA(VLOOKUP(E984,對照用!$B:$C,2,0)," ")</f>
        <v xml:space="preserve"> </v>
      </c>
      <c r="G984" s="44" t="str" cm="1">
        <f t="array" ref="G984">IFERROR(INDEX(對照用!$B$1:$D$103,SMALL(IF(對照用!$B$1:$B$103=E984,ROW(對照用!$B$1:$B$103),"X"),MOD(ROW(),6)+1),3),"")</f>
        <v/>
      </c>
      <c r="H984" s="10"/>
      <c r="I984" s="229"/>
      <c r="J984" s="224"/>
      <c r="K984" s="232"/>
      <c r="L984" s="235"/>
      <c r="M984" s="209" t="str">
        <f t="shared" ref="M984" si="1737">IF(L984="X","X",IF(L984&lt;&gt;0,L984+9,""))</f>
        <v/>
      </c>
      <c r="N984" s="209" t="str">
        <f t="shared" ref="N984" si="1738">IF(L984="","",IF(L984="X","X",IF($E$2&lt;L984,"X
未達首次列計年度
Not reaching the initial calculation year",IF($E$2&gt;M984,"X
已過審核範圍 
Out of the audit scope","V"))))</f>
        <v/>
      </c>
      <c r="O984" s="211"/>
      <c r="P984" s="213" t="str">
        <f t="shared" ref="P984" si="1739">IF(N984="X
未達首次列計年度
Not reaching the initial calculation year",0,IF(N984="X
已過審核範圍 
Out of the audit scope",0,IF(N984="X",0,IF(N984="","",IF(O984&lt;&gt;"",O984,I984)))))</f>
        <v/>
      </c>
      <c r="Q984" s="215"/>
    </row>
    <row r="985" spans="2:17" ht="24.75" customHeight="1">
      <c r="B985" s="219" t="str">
        <f t="shared" ref="B985:B989" si="1740">B984</f>
        <v/>
      </c>
      <c r="C985" s="222"/>
      <c r="D985" s="225"/>
      <c r="E985" s="225"/>
      <c r="F985" s="132"/>
      <c r="G985" s="45" t="str" cm="1">
        <f t="array" ref="G985">IFERROR(INDEX(對照用!$B$1:$D$103,SMALL(IF(對照用!$B$1:$B$103=E984,ROW(對照用!$B$1:$B$103),"X"),MOD(ROW(),6)+1),3),"")</f>
        <v/>
      </c>
      <c r="H985" s="11"/>
      <c r="I985" s="230"/>
      <c r="J985" s="225"/>
      <c r="K985" s="233"/>
      <c r="L985" s="163"/>
      <c r="M985" s="146"/>
      <c r="N985" s="146" t="str">
        <f t="shared" ref="N985" si="1741">IF(L984="","",IF(L984="X","X",IF($E$2&lt;L984,"X
未達首次列計年度
Not reaching the initial calculation year",IF($E$2&gt;M984,"X
已過審核範圍 
Out of the audit scope","V"))))</f>
        <v/>
      </c>
      <c r="O985" s="149"/>
      <c r="P985" s="112"/>
      <c r="Q985" s="216"/>
    </row>
    <row r="986" spans="2:17" ht="24.75" customHeight="1">
      <c r="B986" s="219" t="str">
        <f t="shared" si="1740"/>
        <v/>
      </c>
      <c r="C986" s="222"/>
      <c r="D986" s="225"/>
      <c r="E986" s="225"/>
      <c r="F986" s="132"/>
      <c r="G986" s="45" t="str" cm="1">
        <f t="array" ref="G986">IFERROR(INDEX(對照用!$B$1:$D$103,SMALL(IF(對照用!$B$1:$B$103=E984,ROW(對照用!$B$1:$B$103),"X"),MOD(ROW(),6)+1),3),"")</f>
        <v/>
      </c>
      <c r="H986" s="11"/>
      <c r="I986" s="230"/>
      <c r="J986" s="225"/>
      <c r="K986" s="233"/>
      <c r="L986" s="163"/>
      <c r="M986" s="146"/>
      <c r="N986" s="146" t="str">
        <f t="shared" ref="N986" si="1742">IF(L984="","",IF(L984="X","X",IF($E$2&lt;L984,"X
未達首次列計年度
Not reaching the initial calculation year",IF($E$2&gt;M984,"X
已過審核範圍 
Out of the audit scope","V"))))</f>
        <v/>
      </c>
      <c r="O986" s="149"/>
      <c r="P986" s="112"/>
      <c r="Q986" s="216"/>
    </row>
    <row r="987" spans="2:17" ht="24.75" customHeight="1">
      <c r="B987" s="219" t="str">
        <f t="shared" si="1740"/>
        <v/>
      </c>
      <c r="C987" s="222"/>
      <c r="D987" s="225"/>
      <c r="E987" s="225"/>
      <c r="F987" s="132"/>
      <c r="G987" s="45" t="str" cm="1">
        <f t="array" ref="G987">IFERROR(INDEX(對照用!$B$1:$D$103,SMALL(IF(對照用!$B$1:$B$103=E984,ROW(對照用!$B$1:$B$103),"X"),MOD(ROW(),6)+1),3),"")</f>
        <v/>
      </c>
      <c r="H987" s="11"/>
      <c r="I987" s="230"/>
      <c r="J987" s="225"/>
      <c r="K987" s="233"/>
      <c r="L987" s="163"/>
      <c r="M987" s="146"/>
      <c r="N987" s="146" t="str">
        <f t="shared" ref="N987" si="1743">IF(L984="","",IF(L984="X","X",IF($E$2&lt;L984,"X
未達首次列計年度
Not reaching the initial calculation year",IF($E$2&gt;M984,"X
已過審核範圍 
Out of the audit scope","V"))))</f>
        <v/>
      </c>
      <c r="O987" s="149"/>
      <c r="P987" s="112"/>
      <c r="Q987" s="216"/>
    </row>
    <row r="988" spans="2:17" ht="24.75" customHeight="1">
      <c r="B988" s="219" t="str">
        <f t="shared" si="1740"/>
        <v/>
      </c>
      <c r="C988" s="222"/>
      <c r="D988" s="225"/>
      <c r="E988" s="225"/>
      <c r="F988" s="132"/>
      <c r="G988" s="45" t="str" cm="1">
        <f t="array" ref="G988">IFERROR(INDEX(對照用!$B$1:$D$103,SMALL(IF(對照用!$B$1:$B$103=E984,ROW(對照用!$B$1:$B$103),"X"),MOD(ROW(),6)+1),3),"")</f>
        <v/>
      </c>
      <c r="H988" s="11"/>
      <c r="I988" s="230"/>
      <c r="J988" s="225"/>
      <c r="K988" s="233"/>
      <c r="L988" s="163"/>
      <c r="M988" s="146"/>
      <c r="N988" s="146" t="str">
        <f t="shared" ref="N988" si="1744">IF(L984="","",IF(L984="X","X",IF($E$2&lt;L984,"X
未達首次列計年度
Not reaching the initial calculation year",IF($E$2&gt;M984,"X
已過審核範圍 
Out of the audit scope","V"))))</f>
        <v/>
      </c>
      <c r="O988" s="149"/>
      <c r="P988" s="112"/>
      <c r="Q988" s="216"/>
    </row>
    <row r="989" spans="2:17" ht="24.75" customHeight="1" thickBot="1">
      <c r="B989" s="220" t="str">
        <f t="shared" si="1740"/>
        <v/>
      </c>
      <c r="C989" s="223"/>
      <c r="D989" s="226"/>
      <c r="E989" s="226"/>
      <c r="F989" s="228"/>
      <c r="G989" s="46" t="str" cm="1">
        <f t="array" ref="G989">IFERROR(INDEX(對照用!$B$1:$D$103,SMALL(IF(對照用!$B$1:$B$103=E984,ROW(對照用!$B$1:$B$103),"X"),MOD(ROW(),6)+1),3),"")</f>
        <v/>
      </c>
      <c r="H989" s="12"/>
      <c r="I989" s="231"/>
      <c r="J989" s="226"/>
      <c r="K989" s="234"/>
      <c r="L989" s="236"/>
      <c r="M989" s="210"/>
      <c r="N989" s="210" t="str">
        <f t="shared" ref="N989" si="1745">IF(L984="","",IF(L984="X","X",IF($E$2&lt;L984,"X
未達首次列計年度
Not reaching the initial calculation year",IF($E$2&gt;M984,"X
已過審核範圍 
Out of the audit scope","V"))))</f>
        <v/>
      </c>
      <c r="O989" s="212"/>
      <c r="P989" s="214"/>
      <c r="Q989" s="217"/>
    </row>
    <row r="990" spans="2:17" ht="24.75" customHeight="1">
      <c r="B990" s="218" t="str">
        <f t="shared" ref="B990" si="1746">IF(E990&lt;&gt;"",B984+1,"")</f>
        <v/>
      </c>
      <c r="C990" s="221" t="str">
        <f t="shared" ref="C990" si="1747">IF(D990&lt;&gt;"",IF(D990&lt;$E$2,"舊","當"),"")</f>
        <v/>
      </c>
      <c r="D990" s="224"/>
      <c r="E990" s="224"/>
      <c r="F990" s="227" t="str">
        <f>_xlfn.IFNA(VLOOKUP(E990,對照用!$B:$C,2,0)," ")</f>
        <v xml:space="preserve"> </v>
      </c>
      <c r="G990" s="44" t="str" cm="1">
        <f t="array" ref="G990">IFERROR(INDEX(對照用!$B$1:$D$103,SMALL(IF(對照用!$B$1:$B$103=E990,ROW(對照用!$B$1:$B$103),"X"),MOD(ROW(),6)+1),3),"")</f>
        <v/>
      </c>
      <c r="H990" s="10"/>
      <c r="I990" s="229"/>
      <c r="J990" s="224"/>
      <c r="K990" s="232"/>
      <c r="L990" s="235"/>
      <c r="M990" s="209" t="str">
        <f t="shared" ref="M990" si="1748">IF(L990="X","X",IF(L990&lt;&gt;0,L990+9,""))</f>
        <v/>
      </c>
      <c r="N990" s="209" t="str">
        <f t="shared" ref="N990" si="1749">IF(L990="","",IF(L990="X","X",IF($E$2&lt;L990,"X
未達首次列計年度
Not reaching the initial calculation year",IF($E$2&gt;M990,"X
已過審核範圍 
Out of the audit scope","V"))))</f>
        <v/>
      </c>
      <c r="O990" s="211"/>
      <c r="P990" s="213" t="str">
        <f t="shared" ref="P990" si="1750">IF(N990="X
未達首次列計年度
Not reaching the initial calculation year",0,IF(N990="X
已過審核範圍 
Out of the audit scope",0,IF(N990="X",0,IF(N990="","",IF(O990&lt;&gt;"",O990,I990)))))</f>
        <v/>
      </c>
      <c r="Q990" s="215"/>
    </row>
    <row r="991" spans="2:17" ht="24.75" customHeight="1">
      <c r="B991" s="219" t="str">
        <f t="shared" ref="B991:B995" si="1751">B990</f>
        <v/>
      </c>
      <c r="C991" s="222"/>
      <c r="D991" s="225"/>
      <c r="E991" s="225"/>
      <c r="F991" s="132"/>
      <c r="G991" s="45" t="str" cm="1">
        <f t="array" ref="G991">IFERROR(INDEX(對照用!$B$1:$D$103,SMALL(IF(對照用!$B$1:$B$103=E990,ROW(對照用!$B$1:$B$103),"X"),MOD(ROW(),6)+1),3),"")</f>
        <v/>
      </c>
      <c r="H991" s="11"/>
      <c r="I991" s="230"/>
      <c r="J991" s="225"/>
      <c r="K991" s="233"/>
      <c r="L991" s="163"/>
      <c r="M991" s="146"/>
      <c r="N991" s="146" t="str">
        <f t="shared" ref="N991" si="1752">IF(L990="","",IF(L990="X","X",IF($E$2&lt;L990,"X
未達首次列計年度
Not reaching the initial calculation year",IF($E$2&gt;M990,"X
已過審核範圍 
Out of the audit scope","V"))))</f>
        <v/>
      </c>
      <c r="O991" s="149"/>
      <c r="P991" s="112"/>
      <c r="Q991" s="216"/>
    </row>
    <row r="992" spans="2:17" ht="24.75" customHeight="1">
      <c r="B992" s="219" t="str">
        <f t="shared" si="1751"/>
        <v/>
      </c>
      <c r="C992" s="222"/>
      <c r="D992" s="225"/>
      <c r="E992" s="225"/>
      <c r="F992" s="132"/>
      <c r="G992" s="45" t="str" cm="1">
        <f t="array" ref="G992">IFERROR(INDEX(對照用!$B$1:$D$103,SMALL(IF(對照用!$B$1:$B$103=E990,ROW(對照用!$B$1:$B$103),"X"),MOD(ROW(),6)+1),3),"")</f>
        <v/>
      </c>
      <c r="H992" s="11"/>
      <c r="I992" s="230"/>
      <c r="J992" s="225"/>
      <c r="K992" s="233"/>
      <c r="L992" s="163"/>
      <c r="M992" s="146"/>
      <c r="N992" s="146" t="str">
        <f t="shared" ref="N992" si="1753">IF(L990="","",IF(L990="X","X",IF($E$2&lt;L990,"X
未達首次列計年度
Not reaching the initial calculation year",IF($E$2&gt;M990,"X
已過審核範圍 
Out of the audit scope","V"))))</f>
        <v/>
      </c>
      <c r="O992" s="149"/>
      <c r="P992" s="112"/>
      <c r="Q992" s="216"/>
    </row>
    <row r="993" spans="2:17" ht="24.75" customHeight="1">
      <c r="B993" s="219" t="str">
        <f t="shared" si="1751"/>
        <v/>
      </c>
      <c r="C993" s="222"/>
      <c r="D993" s="225"/>
      <c r="E993" s="225"/>
      <c r="F993" s="132"/>
      <c r="G993" s="45" t="str" cm="1">
        <f t="array" ref="G993">IFERROR(INDEX(對照用!$B$1:$D$103,SMALL(IF(對照用!$B$1:$B$103=E990,ROW(對照用!$B$1:$B$103),"X"),MOD(ROW(),6)+1),3),"")</f>
        <v/>
      </c>
      <c r="H993" s="11"/>
      <c r="I993" s="230"/>
      <c r="J993" s="225"/>
      <c r="K993" s="233"/>
      <c r="L993" s="163"/>
      <c r="M993" s="146"/>
      <c r="N993" s="146" t="str">
        <f t="shared" ref="N993" si="1754">IF(L990="","",IF(L990="X","X",IF($E$2&lt;L990,"X
未達首次列計年度
Not reaching the initial calculation year",IF($E$2&gt;M990,"X
已過審核範圍 
Out of the audit scope","V"))))</f>
        <v/>
      </c>
      <c r="O993" s="149"/>
      <c r="P993" s="112"/>
      <c r="Q993" s="216"/>
    </row>
    <row r="994" spans="2:17" ht="24.75" customHeight="1">
      <c r="B994" s="219" t="str">
        <f t="shared" si="1751"/>
        <v/>
      </c>
      <c r="C994" s="222"/>
      <c r="D994" s="225"/>
      <c r="E994" s="225"/>
      <c r="F994" s="132"/>
      <c r="G994" s="45" t="str" cm="1">
        <f t="array" ref="G994">IFERROR(INDEX(對照用!$B$1:$D$103,SMALL(IF(對照用!$B$1:$B$103=E990,ROW(對照用!$B$1:$B$103),"X"),MOD(ROW(),6)+1),3),"")</f>
        <v/>
      </c>
      <c r="H994" s="11"/>
      <c r="I994" s="230"/>
      <c r="J994" s="225"/>
      <c r="K994" s="233"/>
      <c r="L994" s="163"/>
      <c r="M994" s="146"/>
      <c r="N994" s="146" t="str">
        <f t="shared" ref="N994" si="1755">IF(L990="","",IF(L990="X","X",IF($E$2&lt;L990,"X
未達首次列計年度
Not reaching the initial calculation year",IF($E$2&gt;M990,"X
已過審核範圍 
Out of the audit scope","V"))))</f>
        <v/>
      </c>
      <c r="O994" s="149"/>
      <c r="P994" s="112"/>
      <c r="Q994" s="216"/>
    </row>
    <row r="995" spans="2:17" ht="24.75" customHeight="1" thickBot="1">
      <c r="B995" s="220" t="str">
        <f t="shared" si="1751"/>
        <v/>
      </c>
      <c r="C995" s="223"/>
      <c r="D995" s="226"/>
      <c r="E995" s="226"/>
      <c r="F995" s="228"/>
      <c r="G995" s="46" t="str" cm="1">
        <f t="array" ref="G995">IFERROR(INDEX(對照用!$B$1:$D$103,SMALL(IF(對照用!$B$1:$B$103=E990,ROW(對照用!$B$1:$B$103),"X"),MOD(ROW(),6)+1),3),"")</f>
        <v/>
      </c>
      <c r="H995" s="12"/>
      <c r="I995" s="231"/>
      <c r="J995" s="226"/>
      <c r="K995" s="234"/>
      <c r="L995" s="236"/>
      <c r="M995" s="210"/>
      <c r="N995" s="210" t="str">
        <f t="shared" ref="N995" si="1756">IF(L990="","",IF(L990="X","X",IF($E$2&lt;L990,"X
未達首次列計年度
Not reaching the initial calculation year",IF($E$2&gt;M990,"X
已過審核範圍 
Out of the audit scope","V"))))</f>
        <v/>
      </c>
      <c r="O995" s="212"/>
      <c r="P995" s="214"/>
      <c r="Q995" s="217"/>
    </row>
    <row r="996" spans="2:17" ht="24.75" customHeight="1">
      <c r="B996" s="218" t="str">
        <f t="shared" ref="B996" si="1757">IF(E996&lt;&gt;"",B990+1,"")</f>
        <v/>
      </c>
      <c r="C996" s="221" t="str">
        <f t="shared" ref="C996" si="1758">IF(D996&lt;&gt;"",IF(D996&lt;$E$2,"舊","當"),"")</f>
        <v/>
      </c>
      <c r="D996" s="224"/>
      <c r="E996" s="224"/>
      <c r="F996" s="227" t="str">
        <f>_xlfn.IFNA(VLOOKUP(E996,對照用!$B:$C,2,0)," ")</f>
        <v xml:space="preserve"> </v>
      </c>
      <c r="G996" s="44" t="str" cm="1">
        <f t="array" ref="G996">IFERROR(INDEX(對照用!$B$1:$D$103,SMALL(IF(對照用!$B$1:$B$103=E996,ROW(對照用!$B$1:$B$103),"X"),MOD(ROW(),6)+1),3),"")</f>
        <v/>
      </c>
      <c r="H996" s="10"/>
      <c r="I996" s="229"/>
      <c r="J996" s="224"/>
      <c r="K996" s="232"/>
      <c r="L996" s="235"/>
      <c r="M996" s="209" t="str">
        <f t="shared" ref="M996" si="1759">IF(L996="X","X",IF(L996&lt;&gt;0,L996+9,""))</f>
        <v/>
      </c>
      <c r="N996" s="209" t="str">
        <f t="shared" ref="N996" si="1760">IF(L996="","",IF(L996="X","X",IF($E$2&lt;L996,"X
未達首次列計年度
Not reaching the initial calculation year",IF($E$2&gt;M996,"X
已過審核範圍 
Out of the audit scope","V"))))</f>
        <v/>
      </c>
      <c r="O996" s="211"/>
      <c r="P996" s="213" t="str">
        <f t="shared" ref="P996" si="1761">IF(N996="X
未達首次列計年度
Not reaching the initial calculation year",0,IF(N996="X
已過審核範圍 
Out of the audit scope",0,IF(N996="X",0,IF(N996="","",IF(O996&lt;&gt;"",O996,I996)))))</f>
        <v/>
      </c>
      <c r="Q996" s="215"/>
    </row>
    <row r="997" spans="2:17" ht="24.75" customHeight="1">
      <c r="B997" s="219" t="str">
        <f t="shared" ref="B997:B1001" si="1762">B996</f>
        <v/>
      </c>
      <c r="C997" s="222"/>
      <c r="D997" s="225"/>
      <c r="E997" s="225"/>
      <c r="F997" s="132"/>
      <c r="G997" s="45" t="str" cm="1">
        <f t="array" ref="G997">IFERROR(INDEX(對照用!$B$1:$D$103,SMALL(IF(對照用!$B$1:$B$103=E996,ROW(對照用!$B$1:$B$103),"X"),MOD(ROW(),6)+1),3),"")</f>
        <v/>
      </c>
      <c r="H997" s="11"/>
      <c r="I997" s="230"/>
      <c r="J997" s="225"/>
      <c r="K997" s="233"/>
      <c r="L997" s="163"/>
      <c r="M997" s="146"/>
      <c r="N997" s="146" t="str">
        <f t="shared" ref="N997" si="1763">IF(L996="","",IF(L996="X","X",IF($E$2&lt;L996,"X
未達首次列計年度
Not reaching the initial calculation year",IF($E$2&gt;M996,"X
已過審核範圍 
Out of the audit scope","V"))))</f>
        <v/>
      </c>
      <c r="O997" s="149"/>
      <c r="P997" s="112"/>
      <c r="Q997" s="216"/>
    </row>
    <row r="998" spans="2:17" ht="24.75" customHeight="1">
      <c r="B998" s="219" t="str">
        <f t="shared" si="1762"/>
        <v/>
      </c>
      <c r="C998" s="222"/>
      <c r="D998" s="225"/>
      <c r="E998" s="225"/>
      <c r="F998" s="132"/>
      <c r="G998" s="45" t="str" cm="1">
        <f t="array" ref="G998">IFERROR(INDEX(對照用!$B$1:$D$103,SMALL(IF(對照用!$B$1:$B$103=E996,ROW(對照用!$B$1:$B$103),"X"),MOD(ROW(),6)+1),3),"")</f>
        <v/>
      </c>
      <c r="H998" s="11"/>
      <c r="I998" s="230"/>
      <c r="J998" s="225"/>
      <c r="K998" s="233"/>
      <c r="L998" s="163"/>
      <c r="M998" s="146"/>
      <c r="N998" s="146" t="str">
        <f t="shared" ref="N998" si="1764">IF(L996="","",IF(L996="X","X",IF($E$2&lt;L996,"X
未達首次列計年度
Not reaching the initial calculation year",IF($E$2&gt;M996,"X
已過審核範圍 
Out of the audit scope","V"))))</f>
        <v/>
      </c>
      <c r="O998" s="149"/>
      <c r="P998" s="112"/>
      <c r="Q998" s="216"/>
    </row>
    <row r="999" spans="2:17" ht="24.75" customHeight="1">
      <c r="B999" s="219" t="str">
        <f t="shared" si="1762"/>
        <v/>
      </c>
      <c r="C999" s="222"/>
      <c r="D999" s="225"/>
      <c r="E999" s="225"/>
      <c r="F999" s="132"/>
      <c r="G999" s="45" t="str" cm="1">
        <f t="array" ref="G999">IFERROR(INDEX(對照用!$B$1:$D$103,SMALL(IF(對照用!$B$1:$B$103=E996,ROW(對照用!$B$1:$B$103),"X"),MOD(ROW(),6)+1),3),"")</f>
        <v/>
      </c>
      <c r="H999" s="11"/>
      <c r="I999" s="230"/>
      <c r="J999" s="225"/>
      <c r="K999" s="233"/>
      <c r="L999" s="163"/>
      <c r="M999" s="146"/>
      <c r="N999" s="146" t="str">
        <f t="shared" ref="N999" si="1765">IF(L996="","",IF(L996="X","X",IF($E$2&lt;L996,"X
未達首次列計年度
Not reaching the initial calculation year",IF($E$2&gt;M996,"X
已過審核範圍 
Out of the audit scope","V"))))</f>
        <v/>
      </c>
      <c r="O999" s="149"/>
      <c r="P999" s="112"/>
      <c r="Q999" s="216"/>
    </row>
    <row r="1000" spans="2:17" ht="24.75" customHeight="1">
      <c r="B1000" s="219" t="str">
        <f t="shared" si="1762"/>
        <v/>
      </c>
      <c r="C1000" s="222"/>
      <c r="D1000" s="225"/>
      <c r="E1000" s="225"/>
      <c r="F1000" s="132"/>
      <c r="G1000" s="45" t="str" cm="1">
        <f t="array" ref="G1000">IFERROR(INDEX(對照用!$B$1:$D$103,SMALL(IF(對照用!$B$1:$B$103=E996,ROW(對照用!$B$1:$B$103),"X"),MOD(ROW(),6)+1),3),"")</f>
        <v/>
      </c>
      <c r="H1000" s="11"/>
      <c r="I1000" s="230"/>
      <c r="J1000" s="225"/>
      <c r="K1000" s="233"/>
      <c r="L1000" s="163"/>
      <c r="M1000" s="146"/>
      <c r="N1000" s="146" t="str">
        <f t="shared" ref="N1000" si="1766">IF(L996="","",IF(L996="X","X",IF($E$2&lt;L996,"X
未達首次列計年度
Not reaching the initial calculation year",IF($E$2&gt;M996,"X
已過審核範圍 
Out of the audit scope","V"))))</f>
        <v/>
      </c>
      <c r="O1000" s="149"/>
      <c r="P1000" s="112"/>
      <c r="Q1000" s="216"/>
    </row>
    <row r="1001" spans="2:17" ht="24.75" customHeight="1" thickBot="1">
      <c r="B1001" s="220" t="str">
        <f t="shared" si="1762"/>
        <v/>
      </c>
      <c r="C1001" s="223"/>
      <c r="D1001" s="226"/>
      <c r="E1001" s="226"/>
      <c r="F1001" s="228"/>
      <c r="G1001" s="46" t="str" cm="1">
        <f t="array" ref="G1001">IFERROR(INDEX(對照用!$B$1:$D$103,SMALL(IF(對照用!$B$1:$B$103=E996,ROW(對照用!$B$1:$B$103),"X"),MOD(ROW(),6)+1),3),"")</f>
        <v/>
      </c>
      <c r="H1001" s="12"/>
      <c r="I1001" s="231"/>
      <c r="J1001" s="226"/>
      <c r="K1001" s="234"/>
      <c r="L1001" s="236"/>
      <c r="M1001" s="210"/>
      <c r="N1001" s="210" t="str">
        <f t="shared" ref="N1001" si="1767">IF(L996="","",IF(L996="X","X",IF($E$2&lt;L996,"X
未達首次列計年度
Not reaching the initial calculation year",IF($E$2&gt;M996,"X
已過審核範圍 
Out of the audit scope","V"))))</f>
        <v/>
      </c>
      <c r="O1001" s="212"/>
      <c r="P1001" s="214"/>
      <c r="Q1001" s="217"/>
    </row>
    <row r="1002" spans="2:17" ht="24.75" customHeight="1">
      <c r="B1002" s="218" t="str">
        <f t="shared" ref="B1002" si="1768">IF(E1002&lt;&gt;"",B996+1,"")</f>
        <v/>
      </c>
      <c r="C1002" s="221" t="str">
        <f t="shared" ref="C1002" si="1769">IF(D1002&lt;&gt;"",IF(D1002&lt;$E$2,"舊","當"),"")</f>
        <v/>
      </c>
      <c r="D1002" s="224"/>
      <c r="E1002" s="224"/>
      <c r="F1002" s="227" t="str">
        <f>_xlfn.IFNA(VLOOKUP(E1002,對照用!$B:$C,2,0)," ")</f>
        <v xml:space="preserve"> </v>
      </c>
      <c r="G1002" s="44" t="str" cm="1">
        <f t="array" ref="G1002">IFERROR(INDEX(對照用!$B$1:$D$103,SMALL(IF(對照用!$B$1:$B$103=E1002,ROW(對照用!$B$1:$B$103),"X"),MOD(ROW(),6)+1),3),"")</f>
        <v/>
      </c>
      <c r="H1002" s="10"/>
      <c r="I1002" s="229"/>
      <c r="J1002" s="224"/>
      <c r="K1002" s="232"/>
      <c r="L1002" s="235"/>
      <c r="M1002" s="209" t="str">
        <f t="shared" ref="M1002" si="1770">IF(L1002="X","X",IF(L1002&lt;&gt;0,L1002+9,""))</f>
        <v/>
      </c>
      <c r="N1002" s="209" t="str">
        <f t="shared" ref="N1002" si="1771">IF(L1002="","",IF(L1002="X","X",IF($E$2&lt;L1002,"X
未達首次列計年度
Not reaching the initial calculation year",IF($E$2&gt;M1002,"X
已過審核範圍 
Out of the audit scope","V"))))</f>
        <v/>
      </c>
      <c r="O1002" s="211"/>
      <c r="P1002" s="213" t="str">
        <f t="shared" ref="P1002" si="1772">IF(N1002="X
未達首次列計年度
Not reaching the initial calculation year",0,IF(N1002="X
已過審核範圍 
Out of the audit scope",0,IF(N1002="X",0,IF(N1002="","",IF(O1002&lt;&gt;"",O1002,I1002)))))</f>
        <v/>
      </c>
      <c r="Q1002" s="215"/>
    </row>
    <row r="1003" spans="2:17" ht="24.75" customHeight="1">
      <c r="B1003" s="219" t="str">
        <f t="shared" ref="B1003:B1007" si="1773">B1002</f>
        <v/>
      </c>
      <c r="C1003" s="222"/>
      <c r="D1003" s="225"/>
      <c r="E1003" s="225"/>
      <c r="F1003" s="132"/>
      <c r="G1003" s="45" t="str" cm="1">
        <f t="array" ref="G1003">IFERROR(INDEX(對照用!$B$1:$D$103,SMALL(IF(對照用!$B$1:$B$103=E1002,ROW(對照用!$B$1:$B$103),"X"),MOD(ROW(),6)+1),3),"")</f>
        <v/>
      </c>
      <c r="H1003" s="11"/>
      <c r="I1003" s="230"/>
      <c r="J1003" s="225"/>
      <c r="K1003" s="233"/>
      <c r="L1003" s="163"/>
      <c r="M1003" s="146"/>
      <c r="N1003" s="146" t="str">
        <f t="shared" ref="N1003" si="1774">IF(L1002="","",IF(L1002="X","X",IF($E$2&lt;L1002,"X
未達首次列計年度
Not reaching the initial calculation year",IF($E$2&gt;M1002,"X
已過審核範圍 
Out of the audit scope","V"))))</f>
        <v/>
      </c>
      <c r="O1003" s="149"/>
      <c r="P1003" s="112"/>
      <c r="Q1003" s="216"/>
    </row>
    <row r="1004" spans="2:17" ht="24.75" customHeight="1">
      <c r="B1004" s="219" t="str">
        <f t="shared" si="1773"/>
        <v/>
      </c>
      <c r="C1004" s="222"/>
      <c r="D1004" s="225"/>
      <c r="E1004" s="225"/>
      <c r="F1004" s="132"/>
      <c r="G1004" s="45" t="str" cm="1">
        <f t="array" ref="G1004">IFERROR(INDEX(對照用!$B$1:$D$103,SMALL(IF(對照用!$B$1:$B$103=E1002,ROW(對照用!$B$1:$B$103),"X"),MOD(ROW(),6)+1),3),"")</f>
        <v/>
      </c>
      <c r="H1004" s="11"/>
      <c r="I1004" s="230"/>
      <c r="J1004" s="225"/>
      <c r="K1004" s="233"/>
      <c r="L1004" s="163"/>
      <c r="M1004" s="146"/>
      <c r="N1004" s="146" t="str">
        <f t="shared" ref="N1004" si="1775">IF(L1002="","",IF(L1002="X","X",IF($E$2&lt;L1002,"X
未達首次列計年度
Not reaching the initial calculation year",IF($E$2&gt;M1002,"X
已過審核範圍 
Out of the audit scope","V"))))</f>
        <v/>
      </c>
      <c r="O1004" s="149"/>
      <c r="P1004" s="112"/>
      <c r="Q1004" s="216"/>
    </row>
    <row r="1005" spans="2:17" ht="24.75" customHeight="1">
      <c r="B1005" s="219" t="str">
        <f t="shared" si="1773"/>
        <v/>
      </c>
      <c r="C1005" s="222"/>
      <c r="D1005" s="225"/>
      <c r="E1005" s="225"/>
      <c r="F1005" s="132"/>
      <c r="G1005" s="45" t="str" cm="1">
        <f t="array" ref="G1005">IFERROR(INDEX(對照用!$B$1:$D$103,SMALL(IF(對照用!$B$1:$B$103=E1002,ROW(對照用!$B$1:$B$103),"X"),MOD(ROW(),6)+1),3),"")</f>
        <v/>
      </c>
      <c r="H1005" s="11"/>
      <c r="I1005" s="230"/>
      <c r="J1005" s="225"/>
      <c r="K1005" s="233"/>
      <c r="L1005" s="163"/>
      <c r="M1005" s="146"/>
      <c r="N1005" s="146" t="str">
        <f t="shared" ref="N1005" si="1776">IF(L1002="","",IF(L1002="X","X",IF($E$2&lt;L1002,"X
未達首次列計年度
Not reaching the initial calculation year",IF($E$2&gt;M1002,"X
已過審核範圍 
Out of the audit scope","V"))))</f>
        <v/>
      </c>
      <c r="O1005" s="149"/>
      <c r="P1005" s="112"/>
      <c r="Q1005" s="216"/>
    </row>
    <row r="1006" spans="2:17" ht="24.75" customHeight="1">
      <c r="B1006" s="219" t="str">
        <f t="shared" si="1773"/>
        <v/>
      </c>
      <c r="C1006" s="222"/>
      <c r="D1006" s="225"/>
      <c r="E1006" s="225"/>
      <c r="F1006" s="132"/>
      <c r="G1006" s="45" t="str" cm="1">
        <f t="array" ref="G1006">IFERROR(INDEX(對照用!$B$1:$D$103,SMALL(IF(對照用!$B$1:$B$103=E1002,ROW(對照用!$B$1:$B$103),"X"),MOD(ROW(),6)+1),3),"")</f>
        <v/>
      </c>
      <c r="H1006" s="11"/>
      <c r="I1006" s="230"/>
      <c r="J1006" s="225"/>
      <c r="K1006" s="233"/>
      <c r="L1006" s="163"/>
      <c r="M1006" s="146"/>
      <c r="N1006" s="146" t="str">
        <f t="shared" ref="N1006" si="1777">IF(L1002="","",IF(L1002="X","X",IF($E$2&lt;L1002,"X
未達首次列計年度
Not reaching the initial calculation year",IF($E$2&gt;M1002,"X
已過審核範圍 
Out of the audit scope","V"))))</f>
        <v/>
      </c>
      <c r="O1006" s="149"/>
      <c r="P1006" s="112"/>
      <c r="Q1006" s="216"/>
    </row>
    <row r="1007" spans="2:17" ht="24.75" customHeight="1" thickBot="1">
      <c r="B1007" s="220" t="str">
        <f t="shared" si="1773"/>
        <v/>
      </c>
      <c r="C1007" s="223"/>
      <c r="D1007" s="226"/>
      <c r="E1007" s="226"/>
      <c r="F1007" s="228"/>
      <c r="G1007" s="46" t="str" cm="1">
        <f t="array" ref="G1007">IFERROR(INDEX(對照用!$B$1:$D$103,SMALL(IF(對照用!$B$1:$B$103=E1002,ROW(對照用!$B$1:$B$103),"X"),MOD(ROW(),6)+1),3),"")</f>
        <v/>
      </c>
      <c r="H1007" s="12"/>
      <c r="I1007" s="231"/>
      <c r="J1007" s="226"/>
      <c r="K1007" s="234"/>
      <c r="L1007" s="236"/>
      <c r="M1007" s="210"/>
      <c r="N1007" s="210" t="str">
        <f t="shared" ref="N1007" si="1778">IF(L1002="","",IF(L1002="X","X",IF($E$2&lt;L1002,"X
未達首次列計年度
Not reaching the initial calculation year",IF($E$2&gt;M1002,"X
已過審核範圍 
Out of the audit scope","V"))))</f>
        <v/>
      </c>
      <c r="O1007" s="212"/>
      <c r="P1007" s="214"/>
      <c r="Q1007" s="217"/>
    </row>
    <row r="1008" spans="2:17" ht="24.75" customHeight="1">
      <c r="B1008" s="218" t="str">
        <f t="shared" ref="B1008" si="1779">IF(E1008&lt;&gt;"",B1002+1,"")</f>
        <v/>
      </c>
      <c r="C1008" s="221" t="str">
        <f t="shared" ref="C1008" si="1780">IF(D1008&lt;&gt;"",IF(D1008&lt;$E$2,"舊","當"),"")</f>
        <v/>
      </c>
      <c r="D1008" s="224"/>
      <c r="E1008" s="224"/>
      <c r="F1008" s="227" t="str">
        <f>_xlfn.IFNA(VLOOKUP(E1008,對照用!$B:$C,2,0)," ")</f>
        <v xml:space="preserve"> </v>
      </c>
      <c r="G1008" s="44" t="str" cm="1">
        <f t="array" ref="G1008">IFERROR(INDEX(對照用!$B$1:$D$103,SMALL(IF(對照用!$B$1:$B$103=E1008,ROW(對照用!$B$1:$B$103),"X"),MOD(ROW(),6)+1),3),"")</f>
        <v/>
      </c>
      <c r="H1008" s="10"/>
      <c r="I1008" s="229"/>
      <c r="J1008" s="224"/>
      <c r="K1008" s="232"/>
      <c r="L1008" s="235"/>
      <c r="M1008" s="209" t="str">
        <f t="shared" ref="M1008" si="1781">IF(L1008="X","X",IF(L1008&lt;&gt;0,L1008+9,""))</f>
        <v/>
      </c>
      <c r="N1008" s="209" t="str">
        <f t="shared" ref="N1008" si="1782">IF(L1008="","",IF(L1008="X","X",IF($E$2&lt;L1008,"X
未達首次列計年度
Not reaching the initial calculation year",IF($E$2&gt;M1008,"X
已過審核範圍 
Out of the audit scope","V"))))</f>
        <v/>
      </c>
      <c r="O1008" s="211"/>
      <c r="P1008" s="213" t="str">
        <f t="shared" ref="P1008" si="1783">IF(N1008="X
未達首次列計年度
Not reaching the initial calculation year",0,IF(N1008="X
已過審核範圍 
Out of the audit scope",0,IF(N1008="X",0,IF(N1008="","",IF(O1008&lt;&gt;"",O1008,I1008)))))</f>
        <v/>
      </c>
      <c r="Q1008" s="215"/>
    </row>
    <row r="1009" spans="2:17" ht="24.75" customHeight="1">
      <c r="B1009" s="219" t="str">
        <f t="shared" ref="B1009:B1013" si="1784">B1008</f>
        <v/>
      </c>
      <c r="C1009" s="222"/>
      <c r="D1009" s="225"/>
      <c r="E1009" s="225"/>
      <c r="F1009" s="132"/>
      <c r="G1009" s="45" t="str" cm="1">
        <f t="array" ref="G1009">IFERROR(INDEX(對照用!$B$1:$D$103,SMALL(IF(對照用!$B$1:$B$103=E1008,ROW(對照用!$B$1:$B$103),"X"),MOD(ROW(),6)+1),3),"")</f>
        <v/>
      </c>
      <c r="H1009" s="11"/>
      <c r="I1009" s="230"/>
      <c r="J1009" s="225"/>
      <c r="K1009" s="233"/>
      <c r="L1009" s="163"/>
      <c r="M1009" s="146"/>
      <c r="N1009" s="146" t="str">
        <f t="shared" ref="N1009" si="1785">IF(L1008="","",IF(L1008="X","X",IF($E$2&lt;L1008,"X
未達首次列計年度
Not reaching the initial calculation year",IF($E$2&gt;M1008,"X
已過審核範圍 
Out of the audit scope","V"))))</f>
        <v/>
      </c>
      <c r="O1009" s="149"/>
      <c r="P1009" s="112"/>
      <c r="Q1009" s="216"/>
    </row>
    <row r="1010" spans="2:17" ht="24.75" customHeight="1">
      <c r="B1010" s="219" t="str">
        <f t="shared" si="1784"/>
        <v/>
      </c>
      <c r="C1010" s="222"/>
      <c r="D1010" s="225"/>
      <c r="E1010" s="225"/>
      <c r="F1010" s="132"/>
      <c r="G1010" s="45" t="str" cm="1">
        <f t="array" ref="G1010">IFERROR(INDEX(對照用!$B$1:$D$103,SMALL(IF(對照用!$B$1:$B$103=E1008,ROW(對照用!$B$1:$B$103),"X"),MOD(ROW(),6)+1),3),"")</f>
        <v/>
      </c>
      <c r="H1010" s="11"/>
      <c r="I1010" s="230"/>
      <c r="J1010" s="225"/>
      <c r="K1010" s="233"/>
      <c r="L1010" s="163"/>
      <c r="M1010" s="146"/>
      <c r="N1010" s="146" t="str">
        <f t="shared" ref="N1010" si="1786">IF(L1008="","",IF(L1008="X","X",IF($E$2&lt;L1008,"X
未達首次列計年度
Not reaching the initial calculation year",IF($E$2&gt;M1008,"X
已過審核範圍 
Out of the audit scope","V"))))</f>
        <v/>
      </c>
      <c r="O1010" s="149"/>
      <c r="P1010" s="112"/>
      <c r="Q1010" s="216"/>
    </row>
    <row r="1011" spans="2:17" ht="24.75" customHeight="1">
      <c r="B1011" s="219" t="str">
        <f t="shared" si="1784"/>
        <v/>
      </c>
      <c r="C1011" s="222"/>
      <c r="D1011" s="225"/>
      <c r="E1011" s="225"/>
      <c r="F1011" s="132"/>
      <c r="G1011" s="45" t="str" cm="1">
        <f t="array" ref="G1011">IFERROR(INDEX(對照用!$B$1:$D$103,SMALL(IF(對照用!$B$1:$B$103=E1008,ROW(對照用!$B$1:$B$103),"X"),MOD(ROW(),6)+1),3),"")</f>
        <v/>
      </c>
      <c r="H1011" s="11"/>
      <c r="I1011" s="230"/>
      <c r="J1011" s="225"/>
      <c r="K1011" s="233"/>
      <c r="L1011" s="163"/>
      <c r="M1011" s="146"/>
      <c r="N1011" s="146" t="str">
        <f t="shared" ref="N1011" si="1787">IF(L1008="","",IF(L1008="X","X",IF($E$2&lt;L1008,"X
未達首次列計年度
Not reaching the initial calculation year",IF($E$2&gt;M1008,"X
已過審核範圍 
Out of the audit scope","V"))))</f>
        <v/>
      </c>
      <c r="O1011" s="149"/>
      <c r="P1011" s="112"/>
      <c r="Q1011" s="216"/>
    </row>
    <row r="1012" spans="2:17" ht="24.75" customHeight="1">
      <c r="B1012" s="219" t="str">
        <f t="shared" si="1784"/>
        <v/>
      </c>
      <c r="C1012" s="222"/>
      <c r="D1012" s="225"/>
      <c r="E1012" s="225"/>
      <c r="F1012" s="132"/>
      <c r="G1012" s="45" t="str" cm="1">
        <f t="array" ref="G1012">IFERROR(INDEX(對照用!$B$1:$D$103,SMALL(IF(對照用!$B$1:$B$103=E1008,ROW(對照用!$B$1:$B$103),"X"),MOD(ROW(),6)+1),3),"")</f>
        <v/>
      </c>
      <c r="H1012" s="11"/>
      <c r="I1012" s="230"/>
      <c r="J1012" s="225"/>
      <c r="K1012" s="233"/>
      <c r="L1012" s="163"/>
      <c r="M1012" s="146"/>
      <c r="N1012" s="146" t="str">
        <f t="shared" ref="N1012" si="1788">IF(L1008="","",IF(L1008="X","X",IF($E$2&lt;L1008,"X
未達首次列計年度
Not reaching the initial calculation year",IF($E$2&gt;M1008,"X
已過審核範圍 
Out of the audit scope","V"))))</f>
        <v/>
      </c>
      <c r="O1012" s="149"/>
      <c r="P1012" s="112"/>
      <c r="Q1012" s="216"/>
    </row>
    <row r="1013" spans="2:17" ht="24.75" customHeight="1" thickBot="1">
      <c r="B1013" s="220" t="str">
        <f t="shared" si="1784"/>
        <v/>
      </c>
      <c r="C1013" s="223"/>
      <c r="D1013" s="226"/>
      <c r="E1013" s="226"/>
      <c r="F1013" s="228"/>
      <c r="G1013" s="46" t="str" cm="1">
        <f t="array" ref="G1013">IFERROR(INDEX(對照用!$B$1:$D$103,SMALL(IF(對照用!$B$1:$B$103=E1008,ROW(對照用!$B$1:$B$103),"X"),MOD(ROW(),6)+1),3),"")</f>
        <v/>
      </c>
      <c r="H1013" s="12"/>
      <c r="I1013" s="231"/>
      <c r="J1013" s="226"/>
      <c r="K1013" s="234"/>
      <c r="L1013" s="236"/>
      <c r="M1013" s="210"/>
      <c r="N1013" s="210" t="str">
        <f t="shared" ref="N1013" si="1789">IF(L1008="","",IF(L1008="X","X",IF($E$2&lt;L1008,"X
未達首次列計年度
Not reaching the initial calculation year",IF($E$2&gt;M1008,"X
已過審核範圍 
Out of the audit scope","V"))))</f>
        <v/>
      </c>
      <c r="O1013" s="212"/>
      <c r="P1013" s="214"/>
      <c r="Q1013" s="217"/>
    </row>
    <row r="1014" spans="2:17" ht="24.75" customHeight="1">
      <c r="B1014" s="218" t="str">
        <f t="shared" ref="B1014" si="1790">IF(E1014&lt;&gt;"",B1008+1,"")</f>
        <v/>
      </c>
      <c r="C1014" s="221" t="str">
        <f t="shared" ref="C1014" si="1791">IF(D1014&lt;&gt;"",IF(D1014&lt;$E$2,"舊","當"),"")</f>
        <v/>
      </c>
      <c r="D1014" s="224"/>
      <c r="E1014" s="224"/>
      <c r="F1014" s="227" t="str">
        <f>_xlfn.IFNA(VLOOKUP(E1014,對照用!$B:$C,2,0)," ")</f>
        <v xml:space="preserve"> </v>
      </c>
      <c r="G1014" s="44" t="str" cm="1">
        <f t="array" ref="G1014">IFERROR(INDEX(對照用!$B$1:$D$103,SMALL(IF(對照用!$B$1:$B$103=E1014,ROW(對照用!$B$1:$B$103),"X"),MOD(ROW(),6)+1),3),"")</f>
        <v/>
      </c>
      <c r="H1014" s="10"/>
      <c r="I1014" s="229"/>
      <c r="J1014" s="224"/>
      <c r="K1014" s="232"/>
      <c r="L1014" s="235"/>
      <c r="M1014" s="209" t="str">
        <f t="shared" ref="M1014" si="1792">IF(L1014="X","X",IF(L1014&lt;&gt;0,L1014+9,""))</f>
        <v/>
      </c>
      <c r="N1014" s="209" t="str">
        <f t="shared" ref="N1014" si="1793">IF(L1014="","",IF(L1014="X","X",IF($E$2&lt;L1014,"X
未達首次列計年度
Not reaching the initial calculation year",IF($E$2&gt;M1014,"X
已過審核範圍 
Out of the audit scope","V"))))</f>
        <v/>
      </c>
      <c r="O1014" s="211"/>
      <c r="P1014" s="213" t="str">
        <f t="shared" ref="P1014" si="1794">IF(N1014="X
未達首次列計年度
Not reaching the initial calculation year",0,IF(N1014="X
已過審核範圍 
Out of the audit scope",0,IF(N1014="X",0,IF(N1014="","",IF(O1014&lt;&gt;"",O1014,I1014)))))</f>
        <v/>
      </c>
      <c r="Q1014" s="215"/>
    </row>
    <row r="1015" spans="2:17" ht="24.75" customHeight="1">
      <c r="B1015" s="219" t="str">
        <f t="shared" ref="B1015:B1019" si="1795">B1014</f>
        <v/>
      </c>
      <c r="C1015" s="222"/>
      <c r="D1015" s="225"/>
      <c r="E1015" s="225"/>
      <c r="F1015" s="132"/>
      <c r="G1015" s="45" t="str" cm="1">
        <f t="array" ref="G1015">IFERROR(INDEX(對照用!$B$1:$D$103,SMALL(IF(對照用!$B$1:$B$103=E1014,ROW(對照用!$B$1:$B$103),"X"),MOD(ROW(),6)+1),3),"")</f>
        <v/>
      </c>
      <c r="H1015" s="11"/>
      <c r="I1015" s="230"/>
      <c r="J1015" s="225"/>
      <c r="K1015" s="233"/>
      <c r="L1015" s="163"/>
      <c r="M1015" s="146"/>
      <c r="N1015" s="146" t="str">
        <f t="shared" ref="N1015" si="1796">IF(L1014="","",IF(L1014="X","X",IF($E$2&lt;L1014,"X
未達首次列計年度
Not reaching the initial calculation year",IF($E$2&gt;M1014,"X
已過審核範圍 
Out of the audit scope","V"))))</f>
        <v/>
      </c>
      <c r="O1015" s="149"/>
      <c r="P1015" s="112"/>
      <c r="Q1015" s="216"/>
    </row>
    <row r="1016" spans="2:17" ht="24.75" customHeight="1">
      <c r="B1016" s="219" t="str">
        <f t="shared" si="1795"/>
        <v/>
      </c>
      <c r="C1016" s="222"/>
      <c r="D1016" s="225"/>
      <c r="E1016" s="225"/>
      <c r="F1016" s="132"/>
      <c r="G1016" s="45" t="str" cm="1">
        <f t="array" ref="G1016">IFERROR(INDEX(對照用!$B$1:$D$103,SMALL(IF(對照用!$B$1:$B$103=E1014,ROW(對照用!$B$1:$B$103),"X"),MOD(ROW(),6)+1),3),"")</f>
        <v/>
      </c>
      <c r="H1016" s="11"/>
      <c r="I1016" s="230"/>
      <c r="J1016" s="225"/>
      <c r="K1016" s="233"/>
      <c r="L1016" s="163"/>
      <c r="M1016" s="146"/>
      <c r="N1016" s="146" t="str">
        <f t="shared" ref="N1016" si="1797">IF(L1014="","",IF(L1014="X","X",IF($E$2&lt;L1014,"X
未達首次列計年度
Not reaching the initial calculation year",IF($E$2&gt;M1014,"X
已過審核範圍 
Out of the audit scope","V"))))</f>
        <v/>
      </c>
      <c r="O1016" s="149"/>
      <c r="P1016" s="112"/>
      <c r="Q1016" s="216"/>
    </row>
    <row r="1017" spans="2:17" ht="24.75" customHeight="1">
      <c r="B1017" s="219" t="str">
        <f t="shared" si="1795"/>
        <v/>
      </c>
      <c r="C1017" s="222"/>
      <c r="D1017" s="225"/>
      <c r="E1017" s="225"/>
      <c r="F1017" s="132"/>
      <c r="G1017" s="45" t="str" cm="1">
        <f t="array" ref="G1017">IFERROR(INDEX(對照用!$B$1:$D$103,SMALL(IF(對照用!$B$1:$B$103=E1014,ROW(對照用!$B$1:$B$103),"X"),MOD(ROW(),6)+1),3),"")</f>
        <v/>
      </c>
      <c r="H1017" s="11"/>
      <c r="I1017" s="230"/>
      <c r="J1017" s="225"/>
      <c r="K1017" s="233"/>
      <c r="L1017" s="163"/>
      <c r="M1017" s="146"/>
      <c r="N1017" s="146" t="str">
        <f t="shared" ref="N1017" si="1798">IF(L1014="","",IF(L1014="X","X",IF($E$2&lt;L1014,"X
未達首次列計年度
Not reaching the initial calculation year",IF($E$2&gt;M1014,"X
已過審核範圍 
Out of the audit scope","V"))))</f>
        <v/>
      </c>
      <c r="O1017" s="149"/>
      <c r="P1017" s="112"/>
      <c r="Q1017" s="216"/>
    </row>
    <row r="1018" spans="2:17" ht="24.75" customHeight="1">
      <c r="B1018" s="219" t="str">
        <f t="shared" si="1795"/>
        <v/>
      </c>
      <c r="C1018" s="222"/>
      <c r="D1018" s="225"/>
      <c r="E1018" s="225"/>
      <c r="F1018" s="132"/>
      <c r="G1018" s="45" t="str" cm="1">
        <f t="array" ref="G1018">IFERROR(INDEX(對照用!$B$1:$D$103,SMALL(IF(對照用!$B$1:$B$103=E1014,ROW(對照用!$B$1:$B$103),"X"),MOD(ROW(),6)+1),3),"")</f>
        <v/>
      </c>
      <c r="H1018" s="11"/>
      <c r="I1018" s="230"/>
      <c r="J1018" s="225"/>
      <c r="K1018" s="233"/>
      <c r="L1018" s="163"/>
      <c r="M1018" s="146"/>
      <c r="N1018" s="146" t="str">
        <f t="shared" ref="N1018" si="1799">IF(L1014="","",IF(L1014="X","X",IF($E$2&lt;L1014,"X
未達首次列計年度
Not reaching the initial calculation year",IF($E$2&gt;M1014,"X
已過審核範圍 
Out of the audit scope","V"))))</f>
        <v/>
      </c>
      <c r="O1018" s="149"/>
      <c r="P1018" s="112"/>
      <c r="Q1018" s="216"/>
    </row>
    <row r="1019" spans="2:17" ht="24.75" customHeight="1" thickBot="1">
      <c r="B1019" s="220" t="str">
        <f t="shared" si="1795"/>
        <v/>
      </c>
      <c r="C1019" s="223"/>
      <c r="D1019" s="226"/>
      <c r="E1019" s="226"/>
      <c r="F1019" s="228"/>
      <c r="G1019" s="46" t="str" cm="1">
        <f t="array" ref="G1019">IFERROR(INDEX(對照用!$B$1:$D$103,SMALL(IF(對照用!$B$1:$B$103=E1014,ROW(對照用!$B$1:$B$103),"X"),MOD(ROW(),6)+1),3),"")</f>
        <v/>
      </c>
      <c r="H1019" s="12"/>
      <c r="I1019" s="231"/>
      <c r="J1019" s="226"/>
      <c r="K1019" s="234"/>
      <c r="L1019" s="236"/>
      <c r="M1019" s="210"/>
      <c r="N1019" s="210" t="str">
        <f t="shared" ref="N1019" si="1800">IF(L1014="","",IF(L1014="X","X",IF($E$2&lt;L1014,"X
未達首次列計年度
Not reaching the initial calculation year",IF($E$2&gt;M1014,"X
已過審核範圍 
Out of the audit scope","V"))))</f>
        <v/>
      </c>
      <c r="O1019" s="212"/>
      <c r="P1019" s="214"/>
      <c r="Q1019" s="217"/>
    </row>
    <row r="1020" spans="2:17" ht="24.75" customHeight="1">
      <c r="B1020" s="218" t="str">
        <f t="shared" ref="B1020" si="1801">IF(E1020&lt;&gt;"",B1014+1,"")</f>
        <v/>
      </c>
      <c r="C1020" s="221" t="str">
        <f t="shared" ref="C1020" si="1802">IF(D1020&lt;&gt;"",IF(D1020&lt;$E$2,"舊","當"),"")</f>
        <v/>
      </c>
      <c r="D1020" s="224"/>
      <c r="E1020" s="224"/>
      <c r="F1020" s="227" t="str">
        <f>_xlfn.IFNA(VLOOKUP(E1020,對照用!$B:$C,2,0)," ")</f>
        <v xml:space="preserve"> </v>
      </c>
      <c r="G1020" s="44" t="str" cm="1">
        <f t="array" ref="G1020">IFERROR(INDEX(對照用!$B$1:$D$103,SMALL(IF(對照用!$B$1:$B$103=E1020,ROW(對照用!$B$1:$B$103),"X"),MOD(ROW(),6)+1),3),"")</f>
        <v/>
      </c>
      <c r="H1020" s="10"/>
      <c r="I1020" s="229"/>
      <c r="J1020" s="224"/>
      <c r="K1020" s="232"/>
      <c r="L1020" s="235"/>
      <c r="M1020" s="209" t="str">
        <f t="shared" ref="M1020" si="1803">IF(L1020="X","X",IF(L1020&lt;&gt;0,L1020+9,""))</f>
        <v/>
      </c>
      <c r="N1020" s="209" t="str">
        <f t="shared" ref="N1020" si="1804">IF(L1020="","",IF(L1020="X","X",IF($E$2&lt;L1020,"X
未達首次列計年度
Not reaching the initial calculation year",IF($E$2&gt;M1020,"X
已過審核範圍 
Out of the audit scope","V"))))</f>
        <v/>
      </c>
      <c r="O1020" s="211"/>
      <c r="P1020" s="213" t="str">
        <f t="shared" ref="P1020" si="1805">IF(N1020="X
未達首次列計年度
Not reaching the initial calculation year",0,IF(N1020="X
已過審核範圍 
Out of the audit scope",0,IF(N1020="X",0,IF(N1020="","",IF(O1020&lt;&gt;"",O1020,I1020)))))</f>
        <v/>
      </c>
      <c r="Q1020" s="215"/>
    </row>
    <row r="1021" spans="2:17" ht="24.75" customHeight="1">
      <c r="B1021" s="219" t="str">
        <f t="shared" ref="B1021:B1025" si="1806">B1020</f>
        <v/>
      </c>
      <c r="C1021" s="222"/>
      <c r="D1021" s="225"/>
      <c r="E1021" s="225"/>
      <c r="F1021" s="132"/>
      <c r="G1021" s="45" t="str" cm="1">
        <f t="array" ref="G1021">IFERROR(INDEX(對照用!$B$1:$D$103,SMALL(IF(對照用!$B$1:$B$103=E1020,ROW(對照用!$B$1:$B$103),"X"),MOD(ROW(),6)+1),3),"")</f>
        <v/>
      </c>
      <c r="H1021" s="11"/>
      <c r="I1021" s="230"/>
      <c r="J1021" s="225"/>
      <c r="K1021" s="233"/>
      <c r="L1021" s="163"/>
      <c r="M1021" s="146"/>
      <c r="N1021" s="146" t="str">
        <f t="shared" ref="N1021" si="1807">IF(L1020="","",IF(L1020="X","X",IF($E$2&lt;L1020,"X
未達首次列計年度
Not reaching the initial calculation year",IF($E$2&gt;M1020,"X
已過審核範圍 
Out of the audit scope","V"))))</f>
        <v/>
      </c>
      <c r="O1021" s="149"/>
      <c r="P1021" s="112"/>
      <c r="Q1021" s="216"/>
    </row>
    <row r="1022" spans="2:17" ht="24.75" customHeight="1">
      <c r="B1022" s="219" t="str">
        <f t="shared" si="1806"/>
        <v/>
      </c>
      <c r="C1022" s="222"/>
      <c r="D1022" s="225"/>
      <c r="E1022" s="225"/>
      <c r="F1022" s="132"/>
      <c r="G1022" s="45" t="str" cm="1">
        <f t="array" ref="G1022">IFERROR(INDEX(對照用!$B$1:$D$103,SMALL(IF(對照用!$B$1:$B$103=E1020,ROW(對照用!$B$1:$B$103),"X"),MOD(ROW(),6)+1),3),"")</f>
        <v/>
      </c>
      <c r="H1022" s="11"/>
      <c r="I1022" s="230"/>
      <c r="J1022" s="225"/>
      <c r="K1022" s="233"/>
      <c r="L1022" s="163"/>
      <c r="M1022" s="146"/>
      <c r="N1022" s="146" t="str">
        <f t="shared" ref="N1022" si="1808">IF(L1020="","",IF(L1020="X","X",IF($E$2&lt;L1020,"X
未達首次列計年度
Not reaching the initial calculation year",IF($E$2&gt;M1020,"X
已過審核範圍 
Out of the audit scope","V"))))</f>
        <v/>
      </c>
      <c r="O1022" s="149"/>
      <c r="P1022" s="112"/>
      <c r="Q1022" s="216"/>
    </row>
    <row r="1023" spans="2:17" ht="24.75" customHeight="1">
      <c r="B1023" s="219" t="str">
        <f t="shared" si="1806"/>
        <v/>
      </c>
      <c r="C1023" s="222"/>
      <c r="D1023" s="225"/>
      <c r="E1023" s="225"/>
      <c r="F1023" s="132"/>
      <c r="G1023" s="45" t="str" cm="1">
        <f t="array" ref="G1023">IFERROR(INDEX(對照用!$B$1:$D$103,SMALL(IF(對照用!$B$1:$B$103=E1020,ROW(對照用!$B$1:$B$103),"X"),MOD(ROW(),6)+1),3),"")</f>
        <v/>
      </c>
      <c r="H1023" s="11"/>
      <c r="I1023" s="230"/>
      <c r="J1023" s="225"/>
      <c r="K1023" s="233"/>
      <c r="L1023" s="163"/>
      <c r="M1023" s="146"/>
      <c r="N1023" s="146" t="str">
        <f t="shared" ref="N1023" si="1809">IF(L1020="","",IF(L1020="X","X",IF($E$2&lt;L1020,"X
未達首次列計年度
Not reaching the initial calculation year",IF($E$2&gt;M1020,"X
已過審核範圍 
Out of the audit scope","V"))))</f>
        <v/>
      </c>
      <c r="O1023" s="149"/>
      <c r="P1023" s="112"/>
      <c r="Q1023" s="216"/>
    </row>
    <row r="1024" spans="2:17" ht="24.75" customHeight="1">
      <c r="B1024" s="219" t="str">
        <f t="shared" si="1806"/>
        <v/>
      </c>
      <c r="C1024" s="222"/>
      <c r="D1024" s="225"/>
      <c r="E1024" s="225"/>
      <c r="F1024" s="132"/>
      <c r="G1024" s="45" t="str" cm="1">
        <f t="array" ref="G1024">IFERROR(INDEX(對照用!$B$1:$D$103,SMALL(IF(對照用!$B$1:$B$103=E1020,ROW(對照用!$B$1:$B$103),"X"),MOD(ROW(),6)+1),3),"")</f>
        <v/>
      </c>
      <c r="H1024" s="11"/>
      <c r="I1024" s="230"/>
      <c r="J1024" s="225"/>
      <c r="K1024" s="233"/>
      <c r="L1024" s="163"/>
      <c r="M1024" s="146"/>
      <c r="N1024" s="146" t="str">
        <f t="shared" ref="N1024" si="1810">IF(L1020="","",IF(L1020="X","X",IF($E$2&lt;L1020,"X
未達首次列計年度
Not reaching the initial calculation year",IF($E$2&gt;M1020,"X
已過審核範圍 
Out of the audit scope","V"))))</f>
        <v/>
      </c>
      <c r="O1024" s="149"/>
      <c r="P1024" s="112"/>
      <c r="Q1024" s="216"/>
    </row>
    <row r="1025" spans="2:17" ht="24.75" customHeight="1" thickBot="1">
      <c r="B1025" s="220" t="str">
        <f t="shared" si="1806"/>
        <v/>
      </c>
      <c r="C1025" s="223"/>
      <c r="D1025" s="226"/>
      <c r="E1025" s="226"/>
      <c r="F1025" s="228"/>
      <c r="G1025" s="46" t="str" cm="1">
        <f t="array" ref="G1025">IFERROR(INDEX(對照用!$B$1:$D$103,SMALL(IF(對照用!$B$1:$B$103=E1020,ROW(對照用!$B$1:$B$103),"X"),MOD(ROW(),6)+1),3),"")</f>
        <v/>
      </c>
      <c r="H1025" s="12"/>
      <c r="I1025" s="231"/>
      <c r="J1025" s="226"/>
      <c r="K1025" s="234"/>
      <c r="L1025" s="236"/>
      <c r="M1025" s="210"/>
      <c r="N1025" s="210" t="str">
        <f t="shared" ref="N1025" si="1811">IF(L1020="","",IF(L1020="X","X",IF($E$2&lt;L1020,"X
未達首次列計年度
Not reaching the initial calculation year",IF($E$2&gt;M1020,"X
已過審核範圍 
Out of the audit scope","V"))))</f>
        <v/>
      </c>
      <c r="O1025" s="212"/>
      <c r="P1025" s="214"/>
      <c r="Q1025" s="217"/>
    </row>
    <row r="1026" spans="2:17" ht="24.75" customHeight="1">
      <c r="B1026" s="218" t="str">
        <f t="shared" ref="B1026" si="1812">IF(E1026&lt;&gt;"",B1020+1,"")</f>
        <v/>
      </c>
      <c r="C1026" s="221" t="str">
        <f t="shared" ref="C1026" si="1813">IF(D1026&lt;&gt;"",IF(D1026&lt;$E$2,"舊","當"),"")</f>
        <v/>
      </c>
      <c r="D1026" s="224"/>
      <c r="E1026" s="224"/>
      <c r="F1026" s="227" t="str">
        <f>_xlfn.IFNA(VLOOKUP(E1026,對照用!$B:$C,2,0)," ")</f>
        <v xml:space="preserve"> </v>
      </c>
      <c r="G1026" s="44" t="str" cm="1">
        <f t="array" ref="G1026">IFERROR(INDEX(對照用!$B$1:$D$103,SMALL(IF(對照用!$B$1:$B$103=E1026,ROW(對照用!$B$1:$B$103),"X"),MOD(ROW(),6)+1),3),"")</f>
        <v/>
      </c>
      <c r="H1026" s="10"/>
      <c r="I1026" s="229"/>
      <c r="J1026" s="224"/>
      <c r="K1026" s="232"/>
      <c r="L1026" s="235"/>
      <c r="M1026" s="209" t="str">
        <f t="shared" ref="M1026" si="1814">IF(L1026="X","X",IF(L1026&lt;&gt;0,L1026+9,""))</f>
        <v/>
      </c>
      <c r="N1026" s="209" t="str">
        <f t="shared" ref="N1026" si="1815">IF(L1026="","",IF(L1026="X","X",IF($E$2&lt;L1026,"X
未達首次列計年度
Not reaching the initial calculation year",IF($E$2&gt;M1026,"X
已過審核範圍 
Out of the audit scope","V"))))</f>
        <v/>
      </c>
      <c r="O1026" s="211"/>
      <c r="P1026" s="213" t="str">
        <f t="shared" ref="P1026" si="1816">IF(N1026="X
未達首次列計年度
Not reaching the initial calculation year",0,IF(N1026="X
已過審核範圍 
Out of the audit scope",0,IF(N1026="X",0,IF(N1026="","",IF(O1026&lt;&gt;"",O1026,I1026)))))</f>
        <v/>
      </c>
      <c r="Q1026" s="215"/>
    </row>
    <row r="1027" spans="2:17" ht="24.75" customHeight="1">
      <c r="B1027" s="219" t="str">
        <f t="shared" ref="B1027:B1031" si="1817">B1026</f>
        <v/>
      </c>
      <c r="C1027" s="222"/>
      <c r="D1027" s="225"/>
      <c r="E1027" s="225"/>
      <c r="F1027" s="132"/>
      <c r="G1027" s="45" t="str" cm="1">
        <f t="array" ref="G1027">IFERROR(INDEX(對照用!$B$1:$D$103,SMALL(IF(對照用!$B$1:$B$103=E1026,ROW(對照用!$B$1:$B$103),"X"),MOD(ROW(),6)+1),3),"")</f>
        <v/>
      </c>
      <c r="H1027" s="11"/>
      <c r="I1027" s="230"/>
      <c r="J1027" s="225"/>
      <c r="K1027" s="233"/>
      <c r="L1027" s="163"/>
      <c r="M1027" s="146"/>
      <c r="N1027" s="146" t="str">
        <f t="shared" ref="N1027" si="1818">IF(L1026="","",IF(L1026="X","X",IF($E$2&lt;L1026,"X
未達首次列計年度
Not reaching the initial calculation year",IF($E$2&gt;M1026,"X
已過審核範圍 
Out of the audit scope","V"))))</f>
        <v/>
      </c>
      <c r="O1027" s="149"/>
      <c r="P1027" s="112"/>
      <c r="Q1027" s="216"/>
    </row>
    <row r="1028" spans="2:17" ht="24.75" customHeight="1">
      <c r="B1028" s="219" t="str">
        <f t="shared" si="1817"/>
        <v/>
      </c>
      <c r="C1028" s="222"/>
      <c r="D1028" s="225"/>
      <c r="E1028" s="225"/>
      <c r="F1028" s="132"/>
      <c r="G1028" s="45" t="str" cm="1">
        <f t="array" ref="G1028">IFERROR(INDEX(對照用!$B$1:$D$103,SMALL(IF(對照用!$B$1:$B$103=E1026,ROW(對照用!$B$1:$B$103),"X"),MOD(ROW(),6)+1),3),"")</f>
        <v/>
      </c>
      <c r="H1028" s="11"/>
      <c r="I1028" s="230"/>
      <c r="J1028" s="225"/>
      <c r="K1028" s="233"/>
      <c r="L1028" s="163"/>
      <c r="M1028" s="146"/>
      <c r="N1028" s="146" t="str">
        <f t="shared" ref="N1028" si="1819">IF(L1026="","",IF(L1026="X","X",IF($E$2&lt;L1026,"X
未達首次列計年度
Not reaching the initial calculation year",IF($E$2&gt;M1026,"X
已過審核範圍 
Out of the audit scope","V"))))</f>
        <v/>
      </c>
      <c r="O1028" s="149"/>
      <c r="P1028" s="112"/>
      <c r="Q1028" s="216"/>
    </row>
    <row r="1029" spans="2:17" ht="24.75" customHeight="1">
      <c r="B1029" s="219" t="str">
        <f t="shared" si="1817"/>
        <v/>
      </c>
      <c r="C1029" s="222"/>
      <c r="D1029" s="225"/>
      <c r="E1029" s="225"/>
      <c r="F1029" s="132"/>
      <c r="G1029" s="45" t="str" cm="1">
        <f t="array" ref="G1029">IFERROR(INDEX(對照用!$B$1:$D$103,SMALL(IF(對照用!$B$1:$B$103=E1026,ROW(對照用!$B$1:$B$103),"X"),MOD(ROW(),6)+1),3),"")</f>
        <v/>
      </c>
      <c r="H1029" s="11"/>
      <c r="I1029" s="230"/>
      <c r="J1029" s="225"/>
      <c r="K1029" s="233"/>
      <c r="L1029" s="163"/>
      <c r="M1029" s="146"/>
      <c r="N1029" s="146" t="str">
        <f t="shared" ref="N1029" si="1820">IF(L1026="","",IF(L1026="X","X",IF($E$2&lt;L1026,"X
未達首次列計年度
Not reaching the initial calculation year",IF($E$2&gt;M1026,"X
已過審核範圍 
Out of the audit scope","V"))))</f>
        <v/>
      </c>
      <c r="O1029" s="149"/>
      <c r="P1029" s="112"/>
      <c r="Q1029" s="216"/>
    </row>
    <row r="1030" spans="2:17" ht="24.75" customHeight="1">
      <c r="B1030" s="219" t="str">
        <f t="shared" si="1817"/>
        <v/>
      </c>
      <c r="C1030" s="222"/>
      <c r="D1030" s="225"/>
      <c r="E1030" s="225"/>
      <c r="F1030" s="132"/>
      <c r="G1030" s="45" t="str" cm="1">
        <f t="array" ref="G1030">IFERROR(INDEX(對照用!$B$1:$D$103,SMALL(IF(對照用!$B$1:$B$103=E1026,ROW(對照用!$B$1:$B$103),"X"),MOD(ROW(),6)+1),3),"")</f>
        <v/>
      </c>
      <c r="H1030" s="11"/>
      <c r="I1030" s="230"/>
      <c r="J1030" s="225"/>
      <c r="K1030" s="233"/>
      <c r="L1030" s="163"/>
      <c r="M1030" s="146"/>
      <c r="N1030" s="146" t="str">
        <f t="shared" ref="N1030" si="1821">IF(L1026="","",IF(L1026="X","X",IF($E$2&lt;L1026,"X
未達首次列計年度
Not reaching the initial calculation year",IF($E$2&gt;M1026,"X
已過審核範圍 
Out of the audit scope","V"))))</f>
        <v/>
      </c>
      <c r="O1030" s="149"/>
      <c r="P1030" s="112"/>
      <c r="Q1030" s="216"/>
    </row>
    <row r="1031" spans="2:17" ht="24.75" customHeight="1" thickBot="1">
      <c r="B1031" s="220" t="str">
        <f t="shared" si="1817"/>
        <v/>
      </c>
      <c r="C1031" s="223"/>
      <c r="D1031" s="226"/>
      <c r="E1031" s="226"/>
      <c r="F1031" s="228"/>
      <c r="G1031" s="46" t="str" cm="1">
        <f t="array" ref="G1031">IFERROR(INDEX(對照用!$B$1:$D$103,SMALL(IF(對照用!$B$1:$B$103=E1026,ROW(對照用!$B$1:$B$103),"X"),MOD(ROW(),6)+1),3),"")</f>
        <v/>
      </c>
      <c r="H1031" s="12"/>
      <c r="I1031" s="231"/>
      <c r="J1031" s="226"/>
      <c r="K1031" s="234"/>
      <c r="L1031" s="236"/>
      <c r="M1031" s="210"/>
      <c r="N1031" s="210" t="str">
        <f t="shared" ref="N1031" si="1822">IF(L1026="","",IF(L1026="X","X",IF($E$2&lt;L1026,"X
未達首次列計年度
Not reaching the initial calculation year",IF($E$2&gt;M1026,"X
已過審核範圍 
Out of the audit scope","V"))))</f>
        <v/>
      </c>
      <c r="O1031" s="212"/>
      <c r="P1031" s="214"/>
      <c r="Q1031" s="217"/>
    </row>
    <row r="1032" spans="2:17" ht="24.75" customHeight="1">
      <c r="B1032" s="218" t="str">
        <f t="shared" ref="B1032" si="1823">IF(E1032&lt;&gt;"",B1026+1,"")</f>
        <v/>
      </c>
      <c r="C1032" s="221" t="str">
        <f t="shared" ref="C1032" si="1824">IF(D1032&lt;&gt;"",IF(D1032&lt;$E$2,"舊","當"),"")</f>
        <v/>
      </c>
      <c r="D1032" s="224"/>
      <c r="E1032" s="224"/>
      <c r="F1032" s="227" t="str">
        <f>_xlfn.IFNA(VLOOKUP(E1032,對照用!$B:$C,2,0)," ")</f>
        <v xml:space="preserve"> </v>
      </c>
      <c r="G1032" s="44" t="str" cm="1">
        <f t="array" ref="G1032">IFERROR(INDEX(對照用!$B$1:$D$103,SMALL(IF(對照用!$B$1:$B$103=E1032,ROW(對照用!$B$1:$B$103),"X"),MOD(ROW(),6)+1),3),"")</f>
        <v/>
      </c>
      <c r="H1032" s="10"/>
      <c r="I1032" s="229"/>
      <c r="J1032" s="224"/>
      <c r="K1032" s="232"/>
      <c r="L1032" s="235"/>
      <c r="M1032" s="209" t="str">
        <f t="shared" ref="M1032" si="1825">IF(L1032="X","X",IF(L1032&lt;&gt;0,L1032+9,""))</f>
        <v/>
      </c>
      <c r="N1032" s="209" t="str">
        <f t="shared" ref="N1032" si="1826">IF(L1032="","",IF(L1032="X","X",IF($E$2&lt;L1032,"X
未達首次列計年度
Not reaching the initial calculation year",IF($E$2&gt;M1032,"X
已過審核範圍 
Out of the audit scope","V"))))</f>
        <v/>
      </c>
      <c r="O1032" s="211"/>
      <c r="P1032" s="213" t="str">
        <f t="shared" ref="P1032" si="1827">IF(N1032="X
未達首次列計年度
Not reaching the initial calculation year",0,IF(N1032="X
已過審核範圍 
Out of the audit scope",0,IF(N1032="X",0,IF(N1032="","",IF(O1032&lt;&gt;"",O1032,I1032)))))</f>
        <v/>
      </c>
      <c r="Q1032" s="215"/>
    </row>
    <row r="1033" spans="2:17" ht="24.75" customHeight="1">
      <c r="B1033" s="219" t="str">
        <f t="shared" ref="B1033:B1037" si="1828">B1032</f>
        <v/>
      </c>
      <c r="C1033" s="222"/>
      <c r="D1033" s="225"/>
      <c r="E1033" s="225"/>
      <c r="F1033" s="132"/>
      <c r="G1033" s="45" t="str" cm="1">
        <f t="array" ref="G1033">IFERROR(INDEX(對照用!$B$1:$D$103,SMALL(IF(對照用!$B$1:$B$103=E1032,ROW(對照用!$B$1:$B$103),"X"),MOD(ROW(),6)+1),3),"")</f>
        <v/>
      </c>
      <c r="H1033" s="11"/>
      <c r="I1033" s="230"/>
      <c r="J1033" s="225"/>
      <c r="K1033" s="233"/>
      <c r="L1033" s="163"/>
      <c r="M1033" s="146"/>
      <c r="N1033" s="146" t="str">
        <f t="shared" ref="N1033" si="1829">IF(L1032="","",IF(L1032="X","X",IF($E$2&lt;L1032,"X
未達首次列計年度
Not reaching the initial calculation year",IF($E$2&gt;M1032,"X
已過審核範圍 
Out of the audit scope","V"))))</f>
        <v/>
      </c>
      <c r="O1033" s="149"/>
      <c r="P1033" s="112"/>
      <c r="Q1033" s="216"/>
    </row>
    <row r="1034" spans="2:17" ht="24.75" customHeight="1">
      <c r="B1034" s="219" t="str">
        <f t="shared" si="1828"/>
        <v/>
      </c>
      <c r="C1034" s="222"/>
      <c r="D1034" s="225"/>
      <c r="E1034" s="225"/>
      <c r="F1034" s="132"/>
      <c r="G1034" s="45" t="str" cm="1">
        <f t="array" ref="G1034">IFERROR(INDEX(對照用!$B$1:$D$103,SMALL(IF(對照用!$B$1:$B$103=E1032,ROW(對照用!$B$1:$B$103),"X"),MOD(ROW(),6)+1),3),"")</f>
        <v/>
      </c>
      <c r="H1034" s="11"/>
      <c r="I1034" s="230"/>
      <c r="J1034" s="225"/>
      <c r="K1034" s="233"/>
      <c r="L1034" s="163"/>
      <c r="M1034" s="146"/>
      <c r="N1034" s="146" t="str">
        <f t="shared" ref="N1034" si="1830">IF(L1032="","",IF(L1032="X","X",IF($E$2&lt;L1032,"X
未達首次列計年度
Not reaching the initial calculation year",IF($E$2&gt;M1032,"X
已過審核範圍 
Out of the audit scope","V"))))</f>
        <v/>
      </c>
      <c r="O1034" s="149"/>
      <c r="P1034" s="112"/>
      <c r="Q1034" s="216"/>
    </row>
    <row r="1035" spans="2:17" ht="24.75" customHeight="1">
      <c r="B1035" s="219" t="str">
        <f t="shared" si="1828"/>
        <v/>
      </c>
      <c r="C1035" s="222"/>
      <c r="D1035" s="225"/>
      <c r="E1035" s="225"/>
      <c r="F1035" s="132"/>
      <c r="G1035" s="45" t="str" cm="1">
        <f t="array" ref="G1035">IFERROR(INDEX(對照用!$B$1:$D$103,SMALL(IF(對照用!$B$1:$B$103=E1032,ROW(對照用!$B$1:$B$103),"X"),MOD(ROW(),6)+1),3),"")</f>
        <v/>
      </c>
      <c r="H1035" s="11"/>
      <c r="I1035" s="230"/>
      <c r="J1035" s="225"/>
      <c r="K1035" s="233"/>
      <c r="L1035" s="163"/>
      <c r="M1035" s="146"/>
      <c r="N1035" s="146" t="str">
        <f t="shared" ref="N1035" si="1831">IF(L1032="","",IF(L1032="X","X",IF($E$2&lt;L1032,"X
未達首次列計年度
Not reaching the initial calculation year",IF($E$2&gt;M1032,"X
已過審核範圍 
Out of the audit scope","V"))))</f>
        <v/>
      </c>
      <c r="O1035" s="149"/>
      <c r="P1035" s="112"/>
      <c r="Q1035" s="216"/>
    </row>
    <row r="1036" spans="2:17" ht="24.75" customHeight="1">
      <c r="B1036" s="219" t="str">
        <f t="shared" si="1828"/>
        <v/>
      </c>
      <c r="C1036" s="222"/>
      <c r="D1036" s="225"/>
      <c r="E1036" s="225"/>
      <c r="F1036" s="132"/>
      <c r="G1036" s="45" t="str" cm="1">
        <f t="array" ref="G1036">IFERROR(INDEX(對照用!$B$1:$D$103,SMALL(IF(對照用!$B$1:$B$103=E1032,ROW(對照用!$B$1:$B$103),"X"),MOD(ROW(),6)+1),3),"")</f>
        <v/>
      </c>
      <c r="H1036" s="11"/>
      <c r="I1036" s="230"/>
      <c r="J1036" s="225"/>
      <c r="K1036" s="233"/>
      <c r="L1036" s="163"/>
      <c r="M1036" s="146"/>
      <c r="N1036" s="146" t="str">
        <f t="shared" ref="N1036" si="1832">IF(L1032="","",IF(L1032="X","X",IF($E$2&lt;L1032,"X
未達首次列計年度
Not reaching the initial calculation year",IF($E$2&gt;M1032,"X
已過審核範圍 
Out of the audit scope","V"))))</f>
        <v/>
      </c>
      <c r="O1036" s="149"/>
      <c r="P1036" s="112"/>
      <c r="Q1036" s="216"/>
    </row>
    <row r="1037" spans="2:17" ht="24.75" customHeight="1" thickBot="1">
      <c r="B1037" s="220" t="str">
        <f t="shared" si="1828"/>
        <v/>
      </c>
      <c r="C1037" s="223"/>
      <c r="D1037" s="226"/>
      <c r="E1037" s="226"/>
      <c r="F1037" s="228"/>
      <c r="G1037" s="46" t="str" cm="1">
        <f t="array" ref="G1037">IFERROR(INDEX(對照用!$B$1:$D$103,SMALL(IF(對照用!$B$1:$B$103=E1032,ROW(對照用!$B$1:$B$103),"X"),MOD(ROW(),6)+1),3),"")</f>
        <v/>
      </c>
      <c r="H1037" s="12"/>
      <c r="I1037" s="231"/>
      <c r="J1037" s="226"/>
      <c r="K1037" s="234"/>
      <c r="L1037" s="236"/>
      <c r="M1037" s="210"/>
      <c r="N1037" s="210" t="str">
        <f t="shared" ref="N1037" si="1833">IF(L1032="","",IF(L1032="X","X",IF($E$2&lt;L1032,"X
未達首次列計年度
Not reaching the initial calculation year",IF($E$2&gt;M1032,"X
已過審核範圍 
Out of the audit scope","V"))))</f>
        <v/>
      </c>
      <c r="O1037" s="212"/>
      <c r="P1037" s="214"/>
      <c r="Q1037" s="217"/>
    </row>
    <row r="1038" spans="2:17" ht="24.75" customHeight="1">
      <c r="B1038" s="218" t="str">
        <f t="shared" ref="B1038" si="1834">IF(E1038&lt;&gt;"",B1032+1,"")</f>
        <v/>
      </c>
      <c r="C1038" s="221" t="str">
        <f t="shared" ref="C1038" si="1835">IF(D1038&lt;&gt;"",IF(D1038&lt;$E$2,"舊","當"),"")</f>
        <v/>
      </c>
      <c r="D1038" s="224"/>
      <c r="E1038" s="224"/>
      <c r="F1038" s="227" t="str">
        <f>_xlfn.IFNA(VLOOKUP(E1038,對照用!$B:$C,2,0)," ")</f>
        <v xml:space="preserve"> </v>
      </c>
      <c r="G1038" s="44" t="str" cm="1">
        <f t="array" ref="G1038">IFERROR(INDEX(對照用!$B$1:$D$103,SMALL(IF(對照用!$B$1:$B$103=E1038,ROW(對照用!$B$1:$B$103),"X"),MOD(ROW(),6)+1),3),"")</f>
        <v/>
      </c>
      <c r="H1038" s="10"/>
      <c r="I1038" s="229"/>
      <c r="J1038" s="224"/>
      <c r="K1038" s="232"/>
      <c r="L1038" s="235"/>
      <c r="M1038" s="209" t="str">
        <f t="shared" ref="M1038" si="1836">IF(L1038="X","X",IF(L1038&lt;&gt;0,L1038+9,""))</f>
        <v/>
      </c>
      <c r="N1038" s="209" t="str">
        <f t="shared" ref="N1038" si="1837">IF(L1038="","",IF(L1038="X","X",IF($E$2&lt;L1038,"X
未達首次列計年度
Not reaching the initial calculation year",IF($E$2&gt;M1038,"X
已過審核範圍 
Out of the audit scope","V"))))</f>
        <v/>
      </c>
      <c r="O1038" s="211"/>
      <c r="P1038" s="213" t="str">
        <f t="shared" ref="P1038" si="1838">IF(N1038="X
未達首次列計年度
Not reaching the initial calculation year",0,IF(N1038="X
已過審核範圍 
Out of the audit scope",0,IF(N1038="X",0,IF(N1038="","",IF(O1038&lt;&gt;"",O1038,I1038)))))</f>
        <v/>
      </c>
      <c r="Q1038" s="215"/>
    </row>
    <row r="1039" spans="2:17" ht="24.75" customHeight="1">
      <c r="B1039" s="219" t="str">
        <f t="shared" ref="B1039:B1043" si="1839">B1038</f>
        <v/>
      </c>
      <c r="C1039" s="222"/>
      <c r="D1039" s="225"/>
      <c r="E1039" s="225"/>
      <c r="F1039" s="132"/>
      <c r="G1039" s="45" t="str" cm="1">
        <f t="array" ref="G1039">IFERROR(INDEX(對照用!$B$1:$D$103,SMALL(IF(對照用!$B$1:$B$103=E1038,ROW(對照用!$B$1:$B$103),"X"),MOD(ROW(),6)+1),3),"")</f>
        <v/>
      </c>
      <c r="H1039" s="11"/>
      <c r="I1039" s="230"/>
      <c r="J1039" s="225"/>
      <c r="K1039" s="233"/>
      <c r="L1039" s="163"/>
      <c r="M1039" s="146"/>
      <c r="N1039" s="146" t="str">
        <f t="shared" ref="N1039" si="1840">IF(L1038="","",IF(L1038="X","X",IF($E$2&lt;L1038,"X
未達首次列計年度
Not reaching the initial calculation year",IF($E$2&gt;M1038,"X
已過審核範圍 
Out of the audit scope","V"))))</f>
        <v/>
      </c>
      <c r="O1039" s="149"/>
      <c r="P1039" s="112"/>
      <c r="Q1039" s="216"/>
    </row>
    <row r="1040" spans="2:17" ht="24.75" customHeight="1">
      <c r="B1040" s="219" t="str">
        <f t="shared" si="1839"/>
        <v/>
      </c>
      <c r="C1040" s="222"/>
      <c r="D1040" s="225"/>
      <c r="E1040" s="225"/>
      <c r="F1040" s="132"/>
      <c r="G1040" s="45" t="str" cm="1">
        <f t="array" ref="G1040">IFERROR(INDEX(對照用!$B$1:$D$103,SMALL(IF(對照用!$B$1:$B$103=E1038,ROW(對照用!$B$1:$B$103),"X"),MOD(ROW(),6)+1),3),"")</f>
        <v/>
      </c>
      <c r="H1040" s="11"/>
      <c r="I1040" s="230"/>
      <c r="J1040" s="225"/>
      <c r="K1040" s="233"/>
      <c r="L1040" s="163"/>
      <c r="M1040" s="146"/>
      <c r="N1040" s="146" t="str">
        <f t="shared" ref="N1040" si="1841">IF(L1038="","",IF(L1038="X","X",IF($E$2&lt;L1038,"X
未達首次列計年度
Not reaching the initial calculation year",IF($E$2&gt;M1038,"X
已過審核範圍 
Out of the audit scope","V"))))</f>
        <v/>
      </c>
      <c r="O1040" s="149"/>
      <c r="P1040" s="112"/>
      <c r="Q1040" s="216"/>
    </row>
    <row r="1041" spans="2:17" ht="24.75" customHeight="1">
      <c r="B1041" s="219" t="str">
        <f t="shared" si="1839"/>
        <v/>
      </c>
      <c r="C1041" s="222"/>
      <c r="D1041" s="225"/>
      <c r="E1041" s="225"/>
      <c r="F1041" s="132"/>
      <c r="G1041" s="45" t="str" cm="1">
        <f t="array" ref="G1041">IFERROR(INDEX(對照用!$B$1:$D$103,SMALL(IF(對照用!$B$1:$B$103=E1038,ROW(對照用!$B$1:$B$103),"X"),MOD(ROW(),6)+1),3),"")</f>
        <v/>
      </c>
      <c r="H1041" s="11"/>
      <c r="I1041" s="230"/>
      <c r="J1041" s="225"/>
      <c r="K1041" s="233"/>
      <c r="L1041" s="163"/>
      <c r="M1041" s="146"/>
      <c r="N1041" s="146" t="str">
        <f t="shared" ref="N1041" si="1842">IF(L1038="","",IF(L1038="X","X",IF($E$2&lt;L1038,"X
未達首次列計年度
Not reaching the initial calculation year",IF($E$2&gt;M1038,"X
已過審核範圍 
Out of the audit scope","V"))))</f>
        <v/>
      </c>
      <c r="O1041" s="149"/>
      <c r="P1041" s="112"/>
      <c r="Q1041" s="216"/>
    </row>
    <row r="1042" spans="2:17" ht="24.75" customHeight="1">
      <c r="B1042" s="219" t="str">
        <f t="shared" si="1839"/>
        <v/>
      </c>
      <c r="C1042" s="222"/>
      <c r="D1042" s="225"/>
      <c r="E1042" s="225"/>
      <c r="F1042" s="132"/>
      <c r="G1042" s="45" t="str" cm="1">
        <f t="array" ref="G1042">IFERROR(INDEX(對照用!$B$1:$D$103,SMALL(IF(對照用!$B$1:$B$103=E1038,ROW(對照用!$B$1:$B$103),"X"),MOD(ROW(),6)+1),3),"")</f>
        <v/>
      </c>
      <c r="H1042" s="11"/>
      <c r="I1042" s="230"/>
      <c r="J1042" s="225"/>
      <c r="K1042" s="233"/>
      <c r="L1042" s="163"/>
      <c r="M1042" s="146"/>
      <c r="N1042" s="146" t="str">
        <f t="shared" ref="N1042" si="1843">IF(L1038="","",IF(L1038="X","X",IF($E$2&lt;L1038,"X
未達首次列計年度
Not reaching the initial calculation year",IF($E$2&gt;M1038,"X
已過審核範圍 
Out of the audit scope","V"))))</f>
        <v/>
      </c>
      <c r="O1042" s="149"/>
      <c r="P1042" s="112"/>
      <c r="Q1042" s="216"/>
    </row>
    <row r="1043" spans="2:17" ht="24.75" customHeight="1" thickBot="1">
      <c r="B1043" s="220" t="str">
        <f t="shared" si="1839"/>
        <v/>
      </c>
      <c r="C1043" s="223"/>
      <c r="D1043" s="226"/>
      <c r="E1043" s="226"/>
      <c r="F1043" s="228"/>
      <c r="G1043" s="46" t="str" cm="1">
        <f t="array" ref="G1043">IFERROR(INDEX(對照用!$B$1:$D$103,SMALL(IF(對照用!$B$1:$B$103=E1038,ROW(對照用!$B$1:$B$103),"X"),MOD(ROW(),6)+1),3),"")</f>
        <v/>
      </c>
      <c r="H1043" s="12"/>
      <c r="I1043" s="231"/>
      <c r="J1043" s="226"/>
      <c r="K1043" s="234"/>
      <c r="L1043" s="236"/>
      <c r="M1043" s="210"/>
      <c r="N1043" s="210" t="str">
        <f t="shared" ref="N1043" si="1844">IF(L1038="","",IF(L1038="X","X",IF($E$2&lt;L1038,"X
未達首次列計年度
Not reaching the initial calculation year",IF($E$2&gt;M1038,"X
已過審核範圍 
Out of the audit scope","V"))))</f>
        <v/>
      </c>
      <c r="O1043" s="212"/>
      <c r="P1043" s="214"/>
      <c r="Q1043" s="217"/>
    </row>
    <row r="1044" spans="2:17" ht="24.75" customHeight="1">
      <c r="B1044" s="218" t="str">
        <f t="shared" ref="B1044" si="1845">IF(E1044&lt;&gt;"",B1038+1,"")</f>
        <v/>
      </c>
      <c r="C1044" s="221" t="str">
        <f t="shared" ref="C1044" si="1846">IF(D1044&lt;&gt;"",IF(D1044&lt;$E$2,"舊","當"),"")</f>
        <v/>
      </c>
      <c r="D1044" s="224"/>
      <c r="E1044" s="224"/>
      <c r="F1044" s="227" t="str">
        <f>_xlfn.IFNA(VLOOKUP(E1044,對照用!$B:$C,2,0)," ")</f>
        <v xml:space="preserve"> </v>
      </c>
      <c r="G1044" s="44" t="str" cm="1">
        <f t="array" ref="G1044">IFERROR(INDEX(對照用!$B$1:$D$103,SMALL(IF(對照用!$B$1:$B$103=E1044,ROW(對照用!$B$1:$B$103),"X"),MOD(ROW(),6)+1),3),"")</f>
        <v/>
      </c>
      <c r="H1044" s="10"/>
      <c r="I1044" s="229"/>
      <c r="J1044" s="224"/>
      <c r="K1044" s="232"/>
      <c r="L1044" s="235"/>
      <c r="M1044" s="209" t="str">
        <f t="shared" ref="M1044" si="1847">IF(L1044="X","X",IF(L1044&lt;&gt;0,L1044+9,""))</f>
        <v/>
      </c>
      <c r="N1044" s="209" t="str">
        <f t="shared" ref="N1044" si="1848">IF(L1044="","",IF(L1044="X","X",IF($E$2&lt;L1044,"X
未達首次列計年度
Not reaching the initial calculation year",IF($E$2&gt;M1044,"X
已過審核範圍 
Out of the audit scope","V"))))</f>
        <v/>
      </c>
      <c r="O1044" s="211"/>
      <c r="P1044" s="213" t="str">
        <f t="shared" ref="P1044" si="1849">IF(N1044="X
未達首次列計年度
Not reaching the initial calculation year",0,IF(N1044="X
已過審核範圍 
Out of the audit scope",0,IF(N1044="X",0,IF(N1044="","",IF(O1044&lt;&gt;"",O1044,I1044)))))</f>
        <v/>
      </c>
      <c r="Q1044" s="215"/>
    </row>
    <row r="1045" spans="2:17" ht="24.75" customHeight="1">
      <c r="B1045" s="219" t="str">
        <f t="shared" ref="B1045:B1049" si="1850">B1044</f>
        <v/>
      </c>
      <c r="C1045" s="222"/>
      <c r="D1045" s="225"/>
      <c r="E1045" s="225"/>
      <c r="F1045" s="132"/>
      <c r="G1045" s="45" t="str" cm="1">
        <f t="array" ref="G1045">IFERROR(INDEX(對照用!$B$1:$D$103,SMALL(IF(對照用!$B$1:$B$103=E1044,ROW(對照用!$B$1:$B$103),"X"),MOD(ROW(),6)+1),3),"")</f>
        <v/>
      </c>
      <c r="H1045" s="11"/>
      <c r="I1045" s="230"/>
      <c r="J1045" s="225"/>
      <c r="K1045" s="233"/>
      <c r="L1045" s="163"/>
      <c r="M1045" s="146"/>
      <c r="N1045" s="146" t="str">
        <f t="shared" ref="N1045" si="1851">IF(L1044="","",IF(L1044="X","X",IF($E$2&lt;L1044,"X
未達首次列計年度
Not reaching the initial calculation year",IF($E$2&gt;M1044,"X
已過審核範圍 
Out of the audit scope","V"))))</f>
        <v/>
      </c>
      <c r="O1045" s="149"/>
      <c r="P1045" s="112"/>
      <c r="Q1045" s="216"/>
    </row>
    <row r="1046" spans="2:17" ht="24.75" customHeight="1">
      <c r="B1046" s="219" t="str">
        <f t="shared" si="1850"/>
        <v/>
      </c>
      <c r="C1046" s="222"/>
      <c r="D1046" s="225"/>
      <c r="E1046" s="225"/>
      <c r="F1046" s="132"/>
      <c r="G1046" s="45" t="str" cm="1">
        <f t="array" ref="G1046">IFERROR(INDEX(對照用!$B$1:$D$103,SMALL(IF(對照用!$B$1:$B$103=E1044,ROW(對照用!$B$1:$B$103),"X"),MOD(ROW(),6)+1),3),"")</f>
        <v/>
      </c>
      <c r="H1046" s="11"/>
      <c r="I1046" s="230"/>
      <c r="J1046" s="225"/>
      <c r="K1046" s="233"/>
      <c r="L1046" s="163"/>
      <c r="M1046" s="146"/>
      <c r="N1046" s="146" t="str">
        <f t="shared" ref="N1046" si="1852">IF(L1044="","",IF(L1044="X","X",IF($E$2&lt;L1044,"X
未達首次列計年度
Not reaching the initial calculation year",IF($E$2&gt;M1044,"X
已過審核範圍 
Out of the audit scope","V"))))</f>
        <v/>
      </c>
      <c r="O1046" s="149"/>
      <c r="P1046" s="112"/>
      <c r="Q1046" s="216"/>
    </row>
    <row r="1047" spans="2:17" ht="24.75" customHeight="1">
      <c r="B1047" s="219" t="str">
        <f t="shared" si="1850"/>
        <v/>
      </c>
      <c r="C1047" s="222"/>
      <c r="D1047" s="225"/>
      <c r="E1047" s="225"/>
      <c r="F1047" s="132"/>
      <c r="G1047" s="45" t="str" cm="1">
        <f t="array" ref="G1047">IFERROR(INDEX(對照用!$B$1:$D$103,SMALL(IF(對照用!$B$1:$B$103=E1044,ROW(對照用!$B$1:$B$103),"X"),MOD(ROW(),6)+1),3),"")</f>
        <v/>
      </c>
      <c r="H1047" s="11"/>
      <c r="I1047" s="230"/>
      <c r="J1047" s="225"/>
      <c r="K1047" s="233"/>
      <c r="L1047" s="163"/>
      <c r="M1047" s="146"/>
      <c r="N1047" s="146" t="str">
        <f t="shared" ref="N1047" si="1853">IF(L1044="","",IF(L1044="X","X",IF($E$2&lt;L1044,"X
未達首次列計年度
Not reaching the initial calculation year",IF($E$2&gt;M1044,"X
已過審核範圍 
Out of the audit scope","V"))))</f>
        <v/>
      </c>
      <c r="O1047" s="149"/>
      <c r="P1047" s="112"/>
      <c r="Q1047" s="216"/>
    </row>
    <row r="1048" spans="2:17" ht="24.75" customHeight="1">
      <c r="B1048" s="219" t="str">
        <f t="shared" si="1850"/>
        <v/>
      </c>
      <c r="C1048" s="222"/>
      <c r="D1048" s="225"/>
      <c r="E1048" s="225"/>
      <c r="F1048" s="132"/>
      <c r="G1048" s="45" t="str" cm="1">
        <f t="array" ref="G1048">IFERROR(INDEX(對照用!$B$1:$D$103,SMALL(IF(對照用!$B$1:$B$103=E1044,ROW(對照用!$B$1:$B$103),"X"),MOD(ROW(),6)+1),3),"")</f>
        <v/>
      </c>
      <c r="H1048" s="11"/>
      <c r="I1048" s="230"/>
      <c r="J1048" s="225"/>
      <c r="K1048" s="233"/>
      <c r="L1048" s="163"/>
      <c r="M1048" s="146"/>
      <c r="N1048" s="146" t="str">
        <f t="shared" ref="N1048" si="1854">IF(L1044="","",IF(L1044="X","X",IF($E$2&lt;L1044,"X
未達首次列計年度
Not reaching the initial calculation year",IF($E$2&gt;M1044,"X
已過審核範圍 
Out of the audit scope","V"))))</f>
        <v/>
      </c>
      <c r="O1048" s="149"/>
      <c r="P1048" s="112"/>
      <c r="Q1048" s="216"/>
    </row>
    <row r="1049" spans="2:17" ht="24.75" customHeight="1" thickBot="1">
      <c r="B1049" s="220" t="str">
        <f t="shared" si="1850"/>
        <v/>
      </c>
      <c r="C1049" s="223"/>
      <c r="D1049" s="226"/>
      <c r="E1049" s="226"/>
      <c r="F1049" s="228"/>
      <c r="G1049" s="46" t="str" cm="1">
        <f t="array" ref="G1049">IFERROR(INDEX(對照用!$B$1:$D$103,SMALL(IF(對照用!$B$1:$B$103=E1044,ROW(對照用!$B$1:$B$103),"X"),MOD(ROW(),6)+1),3),"")</f>
        <v/>
      </c>
      <c r="H1049" s="12"/>
      <c r="I1049" s="231"/>
      <c r="J1049" s="226"/>
      <c r="K1049" s="234"/>
      <c r="L1049" s="236"/>
      <c r="M1049" s="210"/>
      <c r="N1049" s="210" t="str">
        <f t="shared" ref="N1049" si="1855">IF(L1044="","",IF(L1044="X","X",IF($E$2&lt;L1044,"X
未達首次列計年度
Not reaching the initial calculation year",IF($E$2&gt;M1044,"X
已過審核範圍 
Out of the audit scope","V"))))</f>
        <v/>
      </c>
      <c r="O1049" s="212"/>
      <c r="P1049" s="214"/>
      <c r="Q1049" s="217"/>
    </row>
  </sheetData>
  <sheetProtection algorithmName="SHA-512" hashValue="neOTNqFEFji8ISGdq74HBs+c7og6nVfUb2S7IbYtsXpNzmRv8hHhh1YdeKoNw0C2sydtRxIFZ3z9zZ2n0go69Q==" saltValue="chv6Jzrk8Digj+9c7qsWhw==" spinCount="100000" sheet="1" formatCells="0" formatColumns="0" formatRows="0" insertRows="0" selectLockedCells="1" sort="0" autoFilter="0"/>
  <mergeCells count="2443">
    <mergeCell ref="B1044:B1049"/>
    <mergeCell ref="C1044:C1049"/>
    <mergeCell ref="D1044:D1049"/>
    <mergeCell ref="E1044:E1049"/>
    <mergeCell ref="F1044:F1049"/>
    <mergeCell ref="I1044:I1049"/>
    <mergeCell ref="J1044:J1049"/>
    <mergeCell ref="K1044:K1049"/>
    <mergeCell ref="L1044:L1049"/>
    <mergeCell ref="M1044:M1049"/>
    <mergeCell ref="N1044:N1049"/>
    <mergeCell ref="O1044:O1049"/>
    <mergeCell ref="P1044:P1049"/>
    <mergeCell ref="Q1044:Q1049"/>
    <mergeCell ref="B1032:B1037"/>
    <mergeCell ref="C1032:C1037"/>
    <mergeCell ref="D1032:D1037"/>
    <mergeCell ref="E1032:E1037"/>
    <mergeCell ref="F1032:F1037"/>
    <mergeCell ref="I1032:I1037"/>
    <mergeCell ref="J1032:J1037"/>
    <mergeCell ref="K1032:K1037"/>
    <mergeCell ref="L1032:L1037"/>
    <mergeCell ref="M1032:M1037"/>
    <mergeCell ref="N1032:N1037"/>
    <mergeCell ref="O1032:O1037"/>
    <mergeCell ref="P1032:P1037"/>
    <mergeCell ref="Q1032:Q1037"/>
    <mergeCell ref="B1038:B1043"/>
    <mergeCell ref="C1038:C1043"/>
    <mergeCell ref="D1038:D1043"/>
    <mergeCell ref="E1038:E1043"/>
    <mergeCell ref="F1038:F1043"/>
    <mergeCell ref="I1038:I1043"/>
    <mergeCell ref="J1038:J1043"/>
    <mergeCell ref="K1038:K1043"/>
    <mergeCell ref="L1038:L1043"/>
    <mergeCell ref="M1038:M1043"/>
    <mergeCell ref="N1038:N1043"/>
    <mergeCell ref="O1038:O1043"/>
    <mergeCell ref="P1038:P1043"/>
    <mergeCell ref="Q1038:Q1043"/>
    <mergeCell ref="B1020:B1025"/>
    <mergeCell ref="C1020:C1025"/>
    <mergeCell ref="D1020:D1025"/>
    <mergeCell ref="E1020:E1025"/>
    <mergeCell ref="F1020:F1025"/>
    <mergeCell ref="I1020:I1025"/>
    <mergeCell ref="J1020:J1025"/>
    <mergeCell ref="K1020:K1025"/>
    <mergeCell ref="L1020:L1025"/>
    <mergeCell ref="M1020:M1025"/>
    <mergeCell ref="N1020:N1025"/>
    <mergeCell ref="O1020:O1025"/>
    <mergeCell ref="P1020:P1025"/>
    <mergeCell ref="Q1020:Q1025"/>
    <mergeCell ref="B1026:B1031"/>
    <mergeCell ref="C1026:C1031"/>
    <mergeCell ref="D1026:D1031"/>
    <mergeCell ref="E1026:E1031"/>
    <mergeCell ref="F1026:F1031"/>
    <mergeCell ref="I1026:I1031"/>
    <mergeCell ref="J1026:J1031"/>
    <mergeCell ref="K1026:K1031"/>
    <mergeCell ref="L1026:L1031"/>
    <mergeCell ref="M1026:M1031"/>
    <mergeCell ref="N1026:N1031"/>
    <mergeCell ref="O1026:O1031"/>
    <mergeCell ref="P1026:P1031"/>
    <mergeCell ref="Q1026:Q1031"/>
    <mergeCell ref="B1008:B1013"/>
    <mergeCell ref="C1008:C1013"/>
    <mergeCell ref="D1008:D1013"/>
    <mergeCell ref="E1008:E1013"/>
    <mergeCell ref="F1008:F1013"/>
    <mergeCell ref="I1008:I1013"/>
    <mergeCell ref="J1008:J1013"/>
    <mergeCell ref="K1008:K1013"/>
    <mergeCell ref="L1008:L1013"/>
    <mergeCell ref="M1008:M1013"/>
    <mergeCell ref="N1008:N1013"/>
    <mergeCell ref="O1008:O1013"/>
    <mergeCell ref="P1008:P1013"/>
    <mergeCell ref="Q1008:Q1013"/>
    <mergeCell ref="B1014:B1019"/>
    <mergeCell ref="C1014:C1019"/>
    <mergeCell ref="D1014:D1019"/>
    <mergeCell ref="E1014:E1019"/>
    <mergeCell ref="F1014:F1019"/>
    <mergeCell ref="I1014:I1019"/>
    <mergeCell ref="J1014:J1019"/>
    <mergeCell ref="K1014:K1019"/>
    <mergeCell ref="L1014:L1019"/>
    <mergeCell ref="M1014:M1019"/>
    <mergeCell ref="N1014:N1019"/>
    <mergeCell ref="O1014:O1019"/>
    <mergeCell ref="P1014:P1019"/>
    <mergeCell ref="Q1014:Q1019"/>
    <mergeCell ref="B996:B1001"/>
    <mergeCell ref="C996:C1001"/>
    <mergeCell ref="D996:D1001"/>
    <mergeCell ref="E996:E1001"/>
    <mergeCell ref="F996:F1001"/>
    <mergeCell ref="I996:I1001"/>
    <mergeCell ref="J996:J1001"/>
    <mergeCell ref="K996:K1001"/>
    <mergeCell ref="L996:L1001"/>
    <mergeCell ref="M996:M1001"/>
    <mergeCell ref="N996:N1001"/>
    <mergeCell ref="O996:O1001"/>
    <mergeCell ref="P996:P1001"/>
    <mergeCell ref="Q996:Q1001"/>
    <mergeCell ref="B1002:B1007"/>
    <mergeCell ref="C1002:C1007"/>
    <mergeCell ref="D1002:D1007"/>
    <mergeCell ref="E1002:E1007"/>
    <mergeCell ref="F1002:F1007"/>
    <mergeCell ref="I1002:I1007"/>
    <mergeCell ref="J1002:J1007"/>
    <mergeCell ref="K1002:K1007"/>
    <mergeCell ref="L1002:L1007"/>
    <mergeCell ref="M1002:M1007"/>
    <mergeCell ref="N1002:N1007"/>
    <mergeCell ref="O1002:O1007"/>
    <mergeCell ref="P1002:P1007"/>
    <mergeCell ref="Q1002:Q1007"/>
    <mergeCell ref="B984:B989"/>
    <mergeCell ref="C984:C989"/>
    <mergeCell ref="D984:D989"/>
    <mergeCell ref="E984:E989"/>
    <mergeCell ref="F984:F989"/>
    <mergeCell ref="I984:I989"/>
    <mergeCell ref="J984:J989"/>
    <mergeCell ref="K984:K989"/>
    <mergeCell ref="L984:L989"/>
    <mergeCell ref="M984:M989"/>
    <mergeCell ref="N984:N989"/>
    <mergeCell ref="O984:O989"/>
    <mergeCell ref="P984:P989"/>
    <mergeCell ref="Q984:Q989"/>
    <mergeCell ref="B990:B995"/>
    <mergeCell ref="C990:C995"/>
    <mergeCell ref="D990:D995"/>
    <mergeCell ref="E990:E995"/>
    <mergeCell ref="F990:F995"/>
    <mergeCell ref="I990:I995"/>
    <mergeCell ref="J990:J995"/>
    <mergeCell ref="K990:K995"/>
    <mergeCell ref="L990:L995"/>
    <mergeCell ref="M990:M995"/>
    <mergeCell ref="N990:N995"/>
    <mergeCell ref="O990:O995"/>
    <mergeCell ref="P990:P995"/>
    <mergeCell ref="Q990:Q995"/>
    <mergeCell ref="B972:B977"/>
    <mergeCell ref="C972:C977"/>
    <mergeCell ref="D972:D977"/>
    <mergeCell ref="E972:E977"/>
    <mergeCell ref="F972:F977"/>
    <mergeCell ref="I972:I977"/>
    <mergeCell ref="J972:J977"/>
    <mergeCell ref="K972:K977"/>
    <mergeCell ref="L972:L977"/>
    <mergeCell ref="M972:M977"/>
    <mergeCell ref="N972:N977"/>
    <mergeCell ref="O972:O977"/>
    <mergeCell ref="P972:P977"/>
    <mergeCell ref="Q972:Q977"/>
    <mergeCell ref="B978:B983"/>
    <mergeCell ref="C978:C983"/>
    <mergeCell ref="D978:D983"/>
    <mergeCell ref="E978:E983"/>
    <mergeCell ref="F978:F983"/>
    <mergeCell ref="I978:I983"/>
    <mergeCell ref="J978:J983"/>
    <mergeCell ref="K978:K983"/>
    <mergeCell ref="L978:L983"/>
    <mergeCell ref="M978:M983"/>
    <mergeCell ref="N978:N983"/>
    <mergeCell ref="O978:O983"/>
    <mergeCell ref="P978:P983"/>
    <mergeCell ref="Q978:Q983"/>
    <mergeCell ref="B960:B965"/>
    <mergeCell ref="C960:C965"/>
    <mergeCell ref="D960:D965"/>
    <mergeCell ref="E960:E965"/>
    <mergeCell ref="F960:F965"/>
    <mergeCell ref="I960:I965"/>
    <mergeCell ref="J960:J965"/>
    <mergeCell ref="K960:K965"/>
    <mergeCell ref="L960:L965"/>
    <mergeCell ref="M960:M965"/>
    <mergeCell ref="N960:N965"/>
    <mergeCell ref="O960:O965"/>
    <mergeCell ref="P960:P965"/>
    <mergeCell ref="Q960:Q965"/>
    <mergeCell ref="B966:B971"/>
    <mergeCell ref="C966:C971"/>
    <mergeCell ref="D966:D971"/>
    <mergeCell ref="E966:E971"/>
    <mergeCell ref="F966:F971"/>
    <mergeCell ref="I966:I971"/>
    <mergeCell ref="J966:J971"/>
    <mergeCell ref="K966:K971"/>
    <mergeCell ref="L966:L971"/>
    <mergeCell ref="M966:M971"/>
    <mergeCell ref="N966:N971"/>
    <mergeCell ref="O966:O971"/>
    <mergeCell ref="P966:P971"/>
    <mergeCell ref="Q966:Q971"/>
    <mergeCell ref="B948:B953"/>
    <mergeCell ref="C948:C953"/>
    <mergeCell ref="D948:D953"/>
    <mergeCell ref="E948:E953"/>
    <mergeCell ref="F948:F953"/>
    <mergeCell ref="I948:I953"/>
    <mergeCell ref="J948:J953"/>
    <mergeCell ref="K948:K953"/>
    <mergeCell ref="L948:L953"/>
    <mergeCell ref="M948:M953"/>
    <mergeCell ref="N948:N953"/>
    <mergeCell ref="O948:O953"/>
    <mergeCell ref="P948:P953"/>
    <mergeCell ref="Q948:Q953"/>
    <mergeCell ref="B954:B959"/>
    <mergeCell ref="C954:C959"/>
    <mergeCell ref="D954:D959"/>
    <mergeCell ref="E954:E959"/>
    <mergeCell ref="F954:F959"/>
    <mergeCell ref="I954:I959"/>
    <mergeCell ref="J954:J959"/>
    <mergeCell ref="K954:K959"/>
    <mergeCell ref="L954:L959"/>
    <mergeCell ref="M954:M959"/>
    <mergeCell ref="N954:N959"/>
    <mergeCell ref="O954:O959"/>
    <mergeCell ref="P954:P959"/>
    <mergeCell ref="Q954:Q959"/>
    <mergeCell ref="B936:B941"/>
    <mergeCell ref="C936:C941"/>
    <mergeCell ref="D936:D941"/>
    <mergeCell ref="E936:E941"/>
    <mergeCell ref="F936:F941"/>
    <mergeCell ref="I936:I941"/>
    <mergeCell ref="J936:J941"/>
    <mergeCell ref="K936:K941"/>
    <mergeCell ref="L936:L941"/>
    <mergeCell ref="M936:M941"/>
    <mergeCell ref="N936:N941"/>
    <mergeCell ref="O936:O941"/>
    <mergeCell ref="P936:P941"/>
    <mergeCell ref="Q936:Q941"/>
    <mergeCell ref="B942:B947"/>
    <mergeCell ref="C942:C947"/>
    <mergeCell ref="D942:D947"/>
    <mergeCell ref="E942:E947"/>
    <mergeCell ref="F942:F947"/>
    <mergeCell ref="I942:I947"/>
    <mergeCell ref="J942:J947"/>
    <mergeCell ref="K942:K947"/>
    <mergeCell ref="L942:L947"/>
    <mergeCell ref="M942:M947"/>
    <mergeCell ref="N942:N947"/>
    <mergeCell ref="O942:O947"/>
    <mergeCell ref="P942:P947"/>
    <mergeCell ref="Q942:Q947"/>
    <mergeCell ref="B924:B929"/>
    <mergeCell ref="C924:C929"/>
    <mergeCell ref="D924:D929"/>
    <mergeCell ref="E924:E929"/>
    <mergeCell ref="F924:F929"/>
    <mergeCell ref="I924:I929"/>
    <mergeCell ref="J924:J929"/>
    <mergeCell ref="K924:K929"/>
    <mergeCell ref="L924:L929"/>
    <mergeCell ref="M924:M929"/>
    <mergeCell ref="N924:N929"/>
    <mergeCell ref="O924:O929"/>
    <mergeCell ref="P924:P929"/>
    <mergeCell ref="Q924:Q929"/>
    <mergeCell ref="B930:B935"/>
    <mergeCell ref="C930:C935"/>
    <mergeCell ref="D930:D935"/>
    <mergeCell ref="E930:E935"/>
    <mergeCell ref="F930:F935"/>
    <mergeCell ref="I930:I935"/>
    <mergeCell ref="J930:J935"/>
    <mergeCell ref="K930:K935"/>
    <mergeCell ref="L930:L935"/>
    <mergeCell ref="M930:M935"/>
    <mergeCell ref="N930:N935"/>
    <mergeCell ref="O930:O935"/>
    <mergeCell ref="P930:P935"/>
    <mergeCell ref="Q930:Q935"/>
    <mergeCell ref="B912:B917"/>
    <mergeCell ref="C912:C917"/>
    <mergeCell ref="D912:D917"/>
    <mergeCell ref="E912:E917"/>
    <mergeCell ref="F912:F917"/>
    <mergeCell ref="I912:I917"/>
    <mergeCell ref="J912:J917"/>
    <mergeCell ref="K912:K917"/>
    <mergeCell ref="L912:L917"/>
    <mergeCell ref="M912:M917"/>
    <mergeCell ref="N912:N917"/>
    <mergeCell ref="O912:O917"/>
    <mergeCell ref="P912:P917"/>
    <mergeCell ref="Q912:Q917"/>
    <mergeCell ref="B918:B923"/>
    <mergeCell ref="C918:C923"/>
    <mergeCell ref="D918:D923"/>
    <mergeCell ref="E918:E923"/>
    <mergeCell ref="F918:F923"/>
    <mergeCell ref="I918:I923"/>
    <mergeCell ref="J918:J923"/>
    <mergeCell ref="K918:K923"/>
    <mergeCell ref="L918:L923"/>
    <mergeCell ref="M918:M923"/>
    <mergeCell ref="N918:N923"/>
    <mergeCell ref="O918:O923"/>
    <mergeCell ref="P918:P923"/>
    <mergeCell ref="Q918:Q923"/>
    <mergeCell ref="B900:B905"/>
    <mergeCell ref="C900:C905"/>
    <mergeCell ref="D900:D905"/>
    <mergeCell ref="E900:E905"/>
    <mergeCell ref="F900:F905"/>
    <mergeCell ref="I900:I905"/>
    <mergeCell ref="J900:J905"/>
    <mergeCell ref="K900:K905"/>
    <mergeCell ref="L900:L905"/>
    <mergeCell ref="M900:M905"/>
    <mergeCell ref="N900:N905"/>
    <mergeCell ref="O900:O905"/>
    <mergeCell ref="P900:P905"/>
    <mergeCell ref="Q900:Q905"/>
    <mergeCell ref="B906:B911"/>
    <mergeCell ref="C906:C911"/>
    <mergeCell ref="D906:D911"/>
    <mergeCell ref="E906:E911"/>
    <mergeCell ref="F906:F911"/>
    <mergeCell ref="I906:I911"/>
    <mergeCell ref="J906:J911"/>
    <mergeCell ref="K906:K911"/>
    <mergeCell ref="L906:L911"/>
    <mergeCell ref="M906:M911"/>
    <mergeCell ref="N906:N911"/>
    <mergeCell ref="O906:O911"/>
    <mergeCell ref="P906:P911"/>
    <mergeCell ref="Q906:Q911"/>
    <mergeCell ref="B888:B893"/>
    <mergeCell ref="C888:C893"/>
    <mergeCell ref="D888:D893"/>
    <mergeCell ref="E888:E893"/>
    <mergeCell ref="F888:F893"/>
    <mergeCell ref="I888:I893"/>
    <mergeCell ref="J888:J893"/>
    <mergeCell ref="K888:K893"/>
    <mergeCell ref="L888:L893"/>
    <mergeCell ref="M888:M893"/>
    <mergeCell ref="N888:N893"/>
    <mergeCell ref="O888:O893"/>
    <mergeCell ref="P888:P893"/>
    <mergeCell ref="Q888:Q893"/>
    <mergeCell ref="B894:B899"/>
    <mergeCell ref="C894:C899"/>
    <mergeCell ref="D894:D899"/>
    <mergeCell ref="E894:E899"/>
    <mergeCell ref="F894:F899"/>
    <mergeCell ref="I894:I899"/>
    <mergeCell ref="J894:J899"/>
    <mergeCell ref="K894:K899"/>
    <mergeCell ref="L894:L899"/>
    <mergeCell ref="M894:M899"/>
    <mergeCell ref="N894:N899"/>
    <mergeCell ref="O894:O899"/>
    <mergeCell ref="P894:P899"/>
    <mergeCell ref="Q894:Q899"/>
    <mergeCell ref="B876:B881"/>
    <mergeCell ref="C876:C881"/>
    <mergeCell ref="D876:D881"/>
    <mergeCell ref="E876:E881"/>
    <mergeCell ref="F876:F881"/>
    <mergeCell ref="I876:I881"/>
    <mergeCell ref="J876:J881"/>
    <mergeCell ref="K876:K881"/>
    <mergeCell ref="L876:L881"/>
    <mergeCell ref="M876:M881"/>
    <mergeCell ref="N876:N881"/>
    <mergeCell ref="O876:O881"/>
    <mergeCell ref="P876:P881"/>
    <mergeCell ref="Q876:Q881"/>
    <mergeCell ref="B882:B887"/>
    <mergeCell ref="C882:C887"/>
    <mergeCell ref="D882:D887"/>
    <mergeCell ref="E882:E887"/>
    <mergeCell ref="F882:F887"/>
    <mergeCell ref="I882:I887"/>
    <mergeCell ref="J882:J887"/>
    <mergeCell ref="K882:K887"/>
    <mergeCell ref="L882:L887"/>
    <mergeCell ref="M882:M887"/>
    <mergeCell ref="N882:N887"/>
    <mergeCell ref="O882:O887"/>
    <mergeCell ref="P882:P887"/>
    <mergeCell ref="Q882:Q887"/>
    <mergeCell ref="B864:B869"/>
    <mergeCell ref="C864:C869"/>
    <mergeCell ref="D864:D869"/>
    <mergeCell ref="E864:E869"/>
    <mergeCell ref="F864:F869"/>
    <mergeCell ref="I864:I869"/>
    <mergeCell ref="J864:J869"/>
    <mergeCell ref="K864:K869"/>
    <mergeCell ref="L864:L869"/>
    <mergeCell ref="M864:M869"/>
    <mergeCell ref="N864:N869"/>
    <mergeCell ref="O864:O869"/>
    <mergeCell ref="P864:P869"/>
    <mergeCell ref="Q864:Q869"/>
    <mergeCell ref="B870:B875"/>
    <mergeCell ref="C870:C875"/>
    <mergeCell ref="D870:D875"/>
    <mergeCell ref="E870:E875"/>
    <mergeCell ref="F870:F875"/>
    <mergeCell ref="I870:I875"/>
    <mergeCell ref="J870:J875"/>
    <mergeCell ref="K870:K875"/>
    <mergeCell ref="L870:L875"/>
    <mergeCell ref="M870:M875"/>
    <mergeCell ref="N870:N875"/>
    <mergeCell ref="O870:O875"/>
    <mergeCell ref="P870:P875"/>
    <mergeCell ref="Q870:Q875"/>
    <mergeCell ref="B852:B857"/>
    <mergeCell ref="C852:C857"/>
    <mergeCell ref="D852:D857"/>
    <mergeCell ref="E852:E857"/>
    <mergeCell ref="F852:F857"/>
    <mergeCell ref="I852:I857"/>
    <mergeCell ref="J852:J857"/>
    <mergeCell ref="K852:K857"/>
    <mergeCell ref="L852:L857"/>
    <mergeCell ref="M852:M857"/>
    <mergeCell ref="N852:N857"/>
    <mergeCell ref="O852:O857"/>
    <mergeCell ref="P852:P857"/>
    <mergeCell ref="Q852:Q857"/>
    <mergeCell ref="B858:B863"/>
    <mergeCell ref="C858:C863"/>
    <mergeCell ref="D858:D863"/>
    <mergeCell ref="E858:E863"/>
    <mergeCell ref="F858:F863"/>
    <mergeCell ref="I858:I863"/>
    <mergeCell ref="J858:J863"/>
    <mergeCell ref="K858:K863"/>
    <mergeCell ref="L858:L863"/>
    <mergeCell ref="M858:M863"/>
    <mergeCell ref="N858:N863"/>
    <mergeCell ref="O858:O863"/>
    <mergeCell ref="P858:P863"/>
    <mergeCell ref="Q858:Q863"/>
    <mergeCell ref="B840:B845"/>
    <mergeCell ref="C840:C845"/>
    <mergeCell ref="D840:D845"/>
    <mergeCell ref="E840:E845"/>
    <mergeCell ref="F840:F845"/>
    <mergeCell ref="I840:I845"/>
    <mergeCell ref="J840:J845"/>
    <mergeCell ref="K840:K845"/>
    <mergeCell ref="L840:L845"/>
    <mergeCell ref="M840:M845"/>
    <mergeCell ref="N840:N845"/>
    <mergeCell ref="O840:O845"/>
    <mergeCell ref="P840:P845"/>
    <mergeCell ref="Q840:Q845"/>
    <mergeCell ref="B846:B851"/>
    <mergeCell ref="C846:C851"/>
    <mergeCell ref="D846:D851"/>
    <mergeCell ref="E846:E851"/>
    <mergeCell ref="F846:F851"/>
    <mergeCell ref="I846:I851"/>
    <mergeCell ref="J846:J851"/>
    <mergeCell ref="K846:K851"/>
    <mergeCell ref="L846:L851"/>
    <mergeCell ref="M846:M851"/>
    <mergeCell ref="N846:N851"/>
    <mergeCell ref="O846:O851"/>
    <mergeCell ref="P846:P851"/>
    <mergeCell ref="Q846:Q851"/>
    <mergeCell ref="B828:B833"/>
    <mergeCell ref="C828:C833"/>
    <mergeCell ref="D828:D833"/>
    <mergeCell ref="E828:E833"/>
    <mergeCell ref="F828:F833"/>
    <mergeCell ref="I828:I833"/>
    <mergeCell ref="J828:J833"/>
    <mergeCell ref="K828:K833"/>
    <mergeCell ref="L828:L833"/>
    <mergeCell ref="M828:M833"/>
    <mergeCell ref="N828:N833"/>
    <mergeCell ref="O828:O833"/>
    <mergeCell ref="P828:P833"/>
    <mergeCell ref="Q828:Q833"/>
    <mergeCell ref="B834:B839"/>
    <mergeCell ref="C834:C839"/>
    <mergeCell ref="D834:D839"/>
    <mergeCell ref="E834:E839"/>
    <mergeCell ref="F834:F839"/>
    <mergeCell ref="I834:I839"/>
    <mergeCell ref="J834:J839"/>
    <mergeCell ref="K834:K839"/>
    <mergeCell ref="L834:L839"/>
    <mergeCell ref="M834:M839"/>
    <mergeCell ref="N834:N839"/>
    <mergeCell ref="O834:O839"/>
    <mergeCell ref="P834:P839"/>
    <mergeCell ref="Q834:Q839"/>
    <mergeCell ref="B816:B821"/>
    <mergeCell ref="C816:C821"/>
    <mergeCell ref="D816:D821"/>
    <mergeCell ref="E816:E821"/>
    <mergeCell ref="F816:F821"/>
    <mergeCell ref="I816:I821"/>
    <mergeCell ref="J816:J821"/>
    <mergeCell ref="K816:K821"/>
    <mergeCell ref="L816:L821"/>
    <mergeCell ref="M816:M821"/>
    <mergeCell ref="N816:N821"/>
    <mergeCell ref="O816:O821"/>
    <mergeCell ref="P816:P821"/>
    <mergeCell ref="Q816:Q821"/>
    <mergeCell ref="B822:B827"/>
    <mergeCell ref="C822:C827"/>
    <mergeCell ref="D822:D827"/>
    <mergeCell ref="E822:E827"/>
    <mergeCell ref="F822:F827"/>
    <mergeCell ref="I822:I827"/>
    <mergeCell ref="J822:J827"/>
    <mergeCell ref="K822:K827"/>
    <mergeCell ref="L822:L827"/>
    <mergeCell ref="M822:M827"/>
    <mergeCell ref="N822:N827"/>
    <mergeCell ref="O822:O827"/>
    <mergeCell ref="P822:P827"/>
    <mergeCell ref="Q822:Q827"/>
    <mergeCell ref="B804:B809"/>
    <mergeCell ref="C804:C809"/>
    <mergeCell ref="D804:D809"/>
    <mergeCell ref="E804:E809"/>
    <mergeCell ref="F804:F809"/>
    <mergeCell ref="I804:I809"/>
    <mergeCell ref="J804:J809"/>
    <mergeCell ref="K804:K809"/>
    <mergeCell ref="L804:L809"/>
    <mergeCell ref="M804:M809"/>
    <mergeCell ref="N804:N809"/>
    <mergeCell ref="O804:O809"/>
    <mergeCell ref="P804:P809"/>
    <mergeCell ref="Q804:Q809"/>
    <mergeCell ref="B810:B815"/>
    <mergeCell ref="C810:C815"/>
    <mergeCell ref="D810:D815"/>
    <mergeCell ref="E810:E815"/>
    <mergeCell ref="F810:F815"/>
    <mergeCell ref="I810:I815"/>
    <mergeCell ref="J810:J815"/>
    <mergeCell ref="K810:K815"/>
    <mergeCell ref="L810:L815"/>
    <mergeCell ref="M810:M815"/>
    <mergeCell ref="N810:N815"/>
    <mergeCell ref="O810:O815"/>
    <mergeCell ref="P810:P815"/>
    <mergeCell ref="Q810:Q815"/>
    <mergeCell ref="B792:B797"/>
    <mergeCell ref="C792:C797"/>
    <mergeCell ref="D792:D797"/>
    <mergeCell ref="E792:E797"/>
    <mergeCell ref="F792:F797"/>
    <mergeCell ref="I792:I797"/>
    <mergeCell ref="J792:J797"/>
    <mergeCell ref="K792:K797"/>
    <mergeCell ref="L792:L797"/>
    <mergeCell ref="M792:M797"/>
    <mergeCell ref="N792:N797"/>
    <mergeCell ref="O792:O797"/>
    <mergeCell ref="P792:P797"/>
    <mergeCell ref="Q792:Q797"/>
    <mergeCell ref="B798:B803"/>
    <mergeCell ref="C798:C803"/>
    <mergeCell ref="D798:D803"/>
    <mergeCell ref="E798:E803"/>
    <mergeCell ref="F798:F803"/>
    <mergeCell ref="I798:I803"/>
    <mergeCell ref="J798:J803"/>
    <mergeCell ref="K798:K803"/>
    <mergeCell ref="L798:L803"/>
    <mergeCell ref="M798:M803"/>
    <mergeCell ref="N798:N803"/>
    <mergeCell ref="O798:O803"/>
    <mergeCell ref="P798:P803"/>
    <mergeCell ref="Q798:Q803"/>
    <mergeCell ref="B780:B785"/>
    <mergeCell ref="C780:C785"/>
    <mergeCell ref="D780:D785"/>
    <mergeCell ref="E780:E785"/>
    <mergeCell ref="F780:F785"/>
    <mergeCell ref="I780:I785"/>
    <mergeCell ref="J780:J785"/>
    <mergeCell ref="K780:K785"/>
    <mergeCell ref="L780:L785"/>
    <mergeCell ref="M780:M785"/>
    <mergeCell ref="N780:N785"/>
    <mergeCell ref="O780:O785"/>
    <mergeCell ref="P780:P785"/>
    <mergeCell ref="Q780:Q785"/>
    <mergeCell ref="B786:B791"/>
    <mergeCell ref="C786:C791"/>
    <mergeCell ref="D786:D791"/>
    <mergeCell ref="E786:E791"/>
    <mergeCell ref="F786:F791"/>
    <mergeCell ref="I786:I791"/>
    <mergeCell ref="J786:J791"/>
    <mergeCell ref="K786:K791"/>
    <mergeCell ref="L786:L791"/>
    <mergeCell ref="M786:M791"/>
    <mergeCell ref="N786:N791"/>
    <mergeCell ref="O786:O791"/>
    <mergeCell ref="P786:P791"/>
    <mergeCell ref="Q786:Q791"/>
    <mergeCell ref="B768:B773"/>
    <mergeCell ref="C768:C773"/>
    <mergeCell ref="D768:D773"/>
    <mergeCell ref="E768:E773"/>
    <mergeCell ref="F768:F773"/>
    <mergeCell ref="I768:I773"/>
    <mergeCell ref="J768:J773"/>
    <mergeCell ref="K768:K773"/>
    <mergeCell ref="L768:L773"/>
    <mergeCell ref="M768:M773"/>
    <mergeCell ref="N768:N773"/>
    <mergeCell ref="O768:O773"/>
    <mergeCell ref="P768:P773"/>
    <mergeCell ref="Q768:Q773"/>
    <mergeCell ref="B774:B779"/>
    <mergeCell ref="C774:C779"/>
    <mergeCell ref="D774:D779"/>
    <mergeCell ref="E774:E779"/>
    <mergeCell ref="F774:F779"/>
    <mergeCell ref="I774:I779"/>
    <mergeCell ref="J774:J779"/>
    <mergeCell ref="K774:K779"/>
    <mergeCell ref="L774:L779"/>
    <mergeCell ref="M774:M779"/>
    <mergeCell ref="N774:N779"/>
    <mergeCell ref="O774:O779"/>
    <mergeCell ref="P774:P779"/>
    <mergeCell ref="Q774:Q779"/>
    <mergeCell ref="B756:B761"/>
    <mergeCell ref="C756:C761"/>
    <mergeCell ref="D756:D761"/>
    <mergeCell ref="E756:E761"/>
    <mergeCell ref="F756:F761"/>
    <mergeCell ref="I756:I761"/>
    <mergeCell ref="J756:J761"/>
    <mergeCell ref="K756:K761"/>
    <mergeCell ref="L756:L761"/>
    <mergeCell ref="M756:M761"/>
    <mergeCell ref="N756:N761"/>
    <mergeCell ref="O756:O761"/>
    <mergeCell ref="P756:P761"/>
    <mergeCell ref="Q756:Q761"/>
    <mergeCell ref="B762:B767"/>
    <mergeCell ref="C762:C767"/>
    <mergeCell ref="D762:D767"/>
    <mergeCell ref="E762:E767"/>
    <mergeCell ref="F762:F767"/>
    <mergeCell ref="I762:I767"/>
    <mergeCell ref="J762:J767"/>
    <mergeCell ref="K762:K767"/>
    <mergeCell ref="L762:L767"/>
    <mergeCell ref="M762:M767"/>
    <mergeCell ref="N762:N767"/>
    <mergeCell ref="O762:O767"/>
    <mergeCell ref="P762:P767"/>
    <mergeCell ref="Q762:Q767"/>
    <mergeCell ref="B744:B749"/>
    <mergeCell ref="C744:C749"/>
    <mergeCell ref="D744:D749"/>
    <mergeCell ref="E744:E749"/>
    <mergeCell ref="F744:F749"/>
    <mergeCell ref="I744:I749"/>
    <mergeCell ref="J744:J749"/>
    <mergeCell ref="K744:K749"/>
    <mergeCell ref="L744:L749"/>
    <mergeCell ref="M744:M749"/>
    <mergeCell ref="N744:N749"/>
    <mergeCell ref="O744:O749"/>
    <mergeCell ref="P744:P749"/>
    <mergeCell ref="Q744:Q749"/>
    <mergeCell ref="B750:B755"/>
    <mergeCell ref="C750:C755"/>
    <mergeCell ref="D750:D755"/>
    <mergeCell ref="E750:E755"/>
    <mergeCell ref="F750:F755"/>
    <mergeCell ref="I750:I755"/>
    <mergeCell ref="J750:J755"/>
    <mergeCell ref="K750:K755"/>
    <mergeCell ref="L750:L755"/>
    <mergeCell ref="M750:M755"/>
    <mergeCell ref="N750:N755"/>
    <mergeCell ref="O750:O755"/>
    <mergeCell ref="P750:P755"/>
    <mergeCell ref="Q750:Q755"/>
    <mergeCell ref="B732:B737"/>
    <mergeCell ref="C732:C737"/>
    <mergeCell ref="D732:D737"/>
    <mergeCell ref="E732:E737"/>
    <mergeCell ref="F732:F737"/>
    <mergeCell ref="I732:I737"/>
    <mergeCell ref="J732:J737"/>
    <mergeCell ref="K732:K737"/>
    <mergeCell ref="L732:L737"/>
    <mergeCell ref="M732:M737"/>
    <mergeCell ref="N732:N737"/>
    <mergeCell ref="O732:O737"/>
    <mergeCell ref="P732:P737"/>
    <mergeCell ref="Q732:Q737"/>
    <mergeCell ref="B738:B743"/>
    <mergeCell ref="C738:C743"/>
    <mergeCell ref="D738:D743"/>
    <mergeCell ref="E738:E743"/>
    <mergeCell ref="F738:F743"/>
    <mergeCell ref="I738:I743"/>
    <mergeCell ref="J738:J743"/>
    <mergeCell ref="K738:K743"/>
    <mergeCell ref="L738:L743"/>
    <mergeCell ref="M738:M743"/>
    <mergeCell ref="N738:N743"/>
    <mergeCell ref="O738:O743"/>
    <mergeCell ref="P738:P743"/>
    <mergeCell ref="Q738:Q743"/>
    <mergeCell ref="B720:B725"/>
    <mergeCell ref="C720:C725"/>
    <mergeCell ref="D720:D725"/>
    <mergeCell ref="E720:E725"/>
    <mergeCell ref="F720:F725"/>
    <mergeCell ref="I720:I725"/>
    <mergeCell ref="J720:J725"/>
    <mergeCell ref="K720:K725"/>
    <mergeCell ref="L720:L725"/>
    <mergeCell ref="M720:M725"/>
    <mergeCell ref="N720:N725"/>
    <mergeCell ref="O720:O725"/>
    <mergeCell ref="P720:P725"/>
    <mergeCell ref="Q720:Q725"/>
    <mergeCell ref="B726:B731"/>
    <mergeCell ref="C726:C731"/>
    <mergeCell ref="D726:D731"/>
    <mergeCell ref="E726:E731"/>
    <mergeCell ref="F726:F731"/>
    <mergeCell ref="I726:I731"/>
    <mergeCell ref="J726:J731"/>
    <mergeCell ref="K726:K731"/>
    <mergeCell ref="L726:L731"/>
    <mergeCell ref="M726:M731"/>
    <mergeCell ref="N726:N731"/>
    <mergeCell ref="O726:O731"/>
    <mergeCell ref="P726:P731"/>
    <mergeCell ref="Q726:Q731"/>
    <mergeCell ref="B708:B713"/>
    <mergeCell ref="C708:C713"/>
    <mergeCell ref="D708:D713"/>
    <mergeCell ref="E708:E713"/>
    <mergeCell ref="F708:F713"/>
    <mergeCell ref="I708:I713"/>
    <mergeCell ref="J708:J713"/>
    <mergeCell ref="K708:K713"/>
    <mergeCell ref="L708:L713"/>
    <mergeCell ref="M708:M713"/>
    <mergeCell ref="N708:N713"/>
    <mergeCell ref="O708:O713"/>
    <mergeCell ref="P708:P713"/>
    <mergeCell ref="Q708:Q713"/>
    <mergeCell ref="B714:B719"/>
    <mergeCell ref="C714:C719"/>
    <mergeCell ref="D714:D719"/>
    <mergeCell ref="E714:E719"/>
    <mergeCell ref="F714:F719"/>
    <mergeCell ref="I714:I719"/>
    <mergeCell ref="J714:J719"/>
    <mergeCell ref="K714:K719"/>
    <mergeCell ref="L714:L719"/>
    <mergeCell ref="M714:M719"/>
    <mergeCell ref="N714:N719"/>
    <mergeCell ref="O714:O719"/>
    <mergeCell ref="P714:P719"/>
    <mergeCell ref="Q714:Q719"/>
    <mergeCell ref="B696:B701"/>
    <mergeCell ref="C696:C701"/>
    <mergeCell ref="D696:D701"/>
    <mergeCell ref="E696:E701"/>
    <mergeCell ref="F696:F701"/>
    <mergeCell ref="I696:I701"/>
    <mergeCell ref="J696:J701"/>
    <mergeCell ref="K696:K701"/>
    <mergeCell ref="L696:L701"/>
    <mergeCell ref="M696:M701"/>
    <mergeCell ref="N696:N701"/>
    <mergeCell ref="O696:O701"/>
    <mergeCell ref="P696:P701"/>
    <mergeCell ref="Q696:Q701"/>
    <mergeCell ref="B702:B707"/>
    <mergeCell ref="C702:C707"/>
    <mergeCell ref="D702:D707"/>
    <mergeCell ref="E702:E707"/>
    <mergeCell ref="F702:F707"/>
    <mergeCell ref="I702:I707"/>
    <mergeCell ref="J702:J707"/>
    <mergeCell ref="K702:K707"/>
    <mergeCell ref="L702:L707"/>
    <mergeCell ref="M702:M707"/>
    <mergeCell ref="N702:N707"/>
    <mergeCell ref="O702:O707"/>
    <mergeCell ref="P702:P707"/>
    <mergeCell ref="Q702:Q707"/>
    <mergeCell ref="B684:B689"/>
    <mergeCell ref="C684:C689"/>
    <mergeCell ref="D684:D689"/>
    <mergeCell ref="E684:E689"/>
    <mergeCell ref="F684:F689"/>
    <mergeCell ref="I684:I689"/>
    <mergeCell ref="J684:J689"/>
    <mergeCell ref="K684:K689"/>
    <mergeCell ref="L684:L689"/>
    <mergeCell ref="M684:M689"/>
    <mergeCell ref="N684:N689"/>
    <mergeCell ref="O684:O689"/>
    <mergeCell ref="P684:P689"/>
    <mergeCell ref="Q684:Q689"/>
    <mergeCell ref="B690:B695"/>
    <mergeCell ref="C690:C695"/>
    <mergeCell ref="D690:D695"/>
    <mergeCell ref="E690:E695"/>
    <mergeCell ref="F690:F695"/>
    <mergeCell ref="I690:I695"/>
    <mergeCell ref="J690:J695"/>
    <mergeCell ref="K690:K695"/>
    <mergeCell ref="L690:L695"/>
    <mergeCell ref="M690:M695"/>
    <mergeCell ref="N690:N695"/>
    <mergeCell ref="O690:O695"/>
    <mergeCell ref="P690:P695"/>
    <mergeCell ref="Q690:Q695"/>
    <mergeCell ref="B672:B677"/>
    <mergeCell ref="C672:C677"/>
    <mergeCell ref="D672:D677"/>
    <mergeCell ref="E672:E677"/>
    <mergeCell ref="F672:F677"/>
    <mergeCell ref="I672:I677"/>
    <mergeCell ref="J672:J677"/>
    <mergeCell ref="K672:K677"/>
    <mergeCell ref="L672:L677"/>
    <mergeCell ref="M672:M677"/>
    <mergeCell ref="N672:N677"/>
    <mergeCell ref="O672:O677"/>
    <mergeCell ref="P672:P677"/>
    <mergeCell ref="Q672:Q677"/>
    <mergeCell ref="B678:B683"/>
    <mergeCell ref="C678:C683"/>
    <mergeCell ref="D678:D683"/>
    <mergeCell ref="E678:E683"/>
    <mergeCell ref="F678:F683"/>
    <mergeCell ref="I678:I683"/>
    <mergeCell ref="J678:J683"/>
    <mergeCell ref="K678:K683"/>
    <mergeCell ref="L678:L683"/>
    <mergeCell ref="M678:M683"/>
    <mergeCell ref="N678:N683"/>
    <mergeCell ref="O678:O683"/>
    <mergeCell ref="P678:P683"/>
    <mergeCell ref="Q678:Q683"/>
    <mergeCell ref="B666:B671"/>
    <mergeCell ref="C666:C671"/>
    <mergeCell ref="D666:D671"/>
    <mergeCell ref="E666:E671"/>
    <mergeCell ref="F666:F671"/>
    <mergeCell ref="I666:I671"/>
    <mergeCell ref="J666:J671"/>
    <mergeCell ref="K666:K671"/>
    <mergeCell ref="L666:L671"/>
    <mergeCell ref="M666:M671"/>
    <mergeCell ref="N666:N671"/>
    <mergeCell ref="O666:O671"/>
    <mergeCell ref="P666:P671"/>
    <mergeCell ref="Q666:Q671"/>
    <mergeCell ref="I444:I449"/>
    <mergeCell ref="J444:J449"/>
    <mergeCell ref="K444:K449"/>
    <mergeCell ref="L444:L449"/>
    <mergeCell ref="C444:C449"/>
    <mergeCell ref="M456:M461"/>
    <mergeCell ref="N456:N461"/>
    <mergeCell ref="O456:O461"/>
    <mergeCell ref="P456:P461"/>
    <mergeCell ref="Q456:Q461"/>
    <mergeCell ref="B462:B467"/>
    <mergeCell ref="D462:D467"/>
    <mergeCell ref="E462:E467"/>
    <mergeCell ref="F462:F467"/>
    <mergeCell ref="I462:I467"/>
    <mergeCell ref="J462:J467"/>
    <mergeCell ref="K462:K467"/>
    <mergeCell ref="L462:L467"/>
    <mergeCell ref="B114:B119"/>
    <mergeCell ref="E114:E119"/>
    <mergeCell ref="F114:F119"/>
    <mergeCell ref="I114:I119"/>
    <mergeCell ref="Q444:Q449"/>
    <mergeCell ref="B450:B455"/>
    <mergeCell ref="D450:D455"/>
    <mergeCell ref="E450:E455"/>
    <mergeCell ref="F450:F455"/>
    <mergeCell ref="I450:I455"/>
    <mergeCell ref="J450:J455"/>
    <mergeCell ref="K450:K455"/>
    <mergeCell ref="L450:L455"/>
    <mergeCell ref="M450:M455"/>
    <mergeCell ref="N450:N455"/>
    <mergeCell ref="O450:O455"/>
    <mergeCell ref="P450:P455"/>
    <mergeCell ref="Q450:Q455"/>
    <mergeCell ref="B444:B449"/>
    <mergeCell ref="D444:D449"/>
    <mergeCell ref="E444:E449"/>
    <mergeCell ref="F444:F449"/>
    <mergeCell ref="M444:M449"/>
    <mergeCell ref="N444:N449"/>
    <mergeCell ref="O444:O449"/>
    <mergeCell ref="P444:P449"/>
    <mergeCell ref="F126:F131"/>
    <mergeCell ref="I126:I131"/>
    <mergeCell ref="D126:D131"/>
    <mergeCell ref="D132:D137"/>
    <mergeCell ref="Q120:Q125"/>
    <mergeCell ref="M120:M125"/>
    <mergeCell ref="D102:D107"/>
    <mergeCell ref="C42:C47"/>
    <mergeCell ref="L42:L47"/>
    <mergeCell ref="C48:C53"/>
    <mergeCell ref="J48:J53"/>
    <mergeCell ref="K48:K53"/>
    <mergeCell ref="L48:L53"/>
    <mergeCell ref="C54:C59"/>
    <mergeCell ref="L54:L59"/>
    <mergeCell ref="L60:L65"/>
    <mergeCell ref="N60:N65"/>
    <mergeCell ref="P60:P65"/>
    <mergeCell ref="J66:J71"/>
    <mergeCell ref="K66:K71"/>
    <mergeCell ref="L66:L71"/>
    <mergeCell ref="M66:M71"/>
    <mergeCell ref="N66:N71"/>
    <mergeCell ref="P66:P71"/>
    <mergeCell ref="D48:D53"/>
    <mergeCell ref="J60:J65"/>
    <mergeCell ref="D60:D65"/>
    <mergeCell ref="B2:D2"/>
    <mergeCell ref="D66:D71"/>
    <mergeCell ref="D72:D77"/>
    <mergeCell ref="D78:D83"/>
    <mergeCell ref="B54:B59"/>
    <mergeCell ref="G5:H5"/>
    <mergeCell ref="B6:B11"/>
    <mergeCell ref="E6:E11"/>
    <mergeCell ref="F6:F11"/>
    <mergeCell ref="D6:D11"/>
    <mergeCell ref="B18:B23"/>
    <mergeCell ref="E18:E23"/>
    <mergeCell ref="F18:F23"/>
    <mergeCell ref="D18:D23"/>
    <mergeCell ref="B12:B17"/>
    <mergeCell ref="B30:B35"/>
    <mergeCell ref="E30:E35"/>
    <mergeCell ref="F30:F35"/>
    <mergeCell ref="B48:B53"/>
    <mergeCell ref="E48:E53"/>
    <mergeCell ref="F48:F53"/>
    <mergeCell ref="B24:B29"/>
    <mergeCell ref="E24:E29"/>
    <mergeCell ref="E54:E59"/>
    <mergeCell ref="F54:F59"/>
    <mergeCell ref="E12:E17"/>
    <mergeCell ref="F12:F17"/>
    <mergeCell ref="D12:D17"/>
    <mergeCell ref="D30:D35"/>
    <mergeCell ref="B42:B47"/>
    <mergeCell ref="B36:B41"/>
    <mergeCell ref="B60:B65"/>
    <mergeCell ref="B96:B101"/>
    <mergeCell ref="E96:E101"/>
    <mergeCell ref="F96:F101"/>
    <mergeCell ref="I96:I101"/>
    <mergeCell ref="J96:J101"/>
    <mergeCell ref="K96:K101"/>
    <mergeCell ref="O96:O101"/>
    <mergeCell ref="K84:K89"/>
    <mergeCell ref="O84:O89"/>
    <mergeCell ref="B90:B95"/>
    <mergeCell ref="E90:E95"/>
    <mergeCell ref="F90:F95"/>
    <mergeCell ref="I90:I95"/>
    <mergeCell ref="J90:J95"/>
    <mergeCell ref="K90:K95"/>
    <mergeCell ref="B84:B89"/>
    <mergeCell ref="F84:F89"/>
    <mergeCell ref="I84:I89"/>
    <mergeCell ref="J84:J89"/>
    <mergeCell ref="D84:D89"/>
    <mergeCell ref="D90:D95"/>
    <mergeCell ref="D96:D101"/>
    <mergeCell ref="E84:E89"/>
    <mergeCell ref="L90:L95"/>
    <mergeCell ref="L84:L89"/>
    <mergeCell ref="M84:M89"/>
    <mergeCell ref="M90:M95"/>
    <mergeCell ref="L96:L101"/>
    <mergeCell ref="M96:M101"/>
    <mergeCell ref="B78:B83"/>
    <mergeCell ref="E78:E83"/>
    <mergeCell ref="F78:F83"/>
    <mergeCell ref="I78:I83"/>
    <mergeCell ref="J78:J83"/>
    <mergeCell ref="K78:K83"/>
    <mergeCell ref="O78:O83"/>
    <mergeCell ref="Q78:Q83"/>
    <mergeCell ref="B72:B77"/>
    <mergeCell ref="E72:E77"/>
    <mergeCell ref="F72:F77"/>
    <mergeCell ref="I72:I77"/>
    <mergeCell ref="J72:J77"/>
    <mergeCell ref="K72:K77"/>
    <mergeCell ref="O72:O77"/>
    <mergeCell ref="K60:K65"/>
    <mergeCell ref="M18:M23"/>
    <mergeCell ref="B66:B71"/>
    <mergeCell ref="E66:E71"/>
    <mergeCell ref="D24:D29"/>
    <mergeCell ref="Q24:Q29"/>
    <mergeCell ref="K54:K59"/>
    <mergeCell ref="O54:O59"/>
    <mergeCell ref="Q54:Q59"/>
    <mergeCell ref="D54:D59"/>
    <mergeCell ref="Q36:Q41"/>
    <mergeCell ref="E42:E47"/>
    <mergeCell ref="F42:F47"/>
    <mergeCell ref="I42:I47"/>
    <mergeCell ref="J42:J47"/>
    <mergeCell ref="K42:K47"/>
    <mergeCell ref="E36:E41"/>
    <mergeCell ref="Q6:Q11"/>
    <mergeCell ref="M42:M47"/>
    <mergeCell ref="N42:N47"/>
    <mergeCell ref="M48:M53"/>
    <mergeCell ref="N48:N53"/>
    <mergeCell ref="M54:M59"/>
    <mergeCell ref="N54:N59"/>
    <mergeCell ref="N18:N23"/>
    <mergeCell ref="M24:M29"/>
    <mergeCell ref="N24:N29"/>
    <mergeCell ref="M30:M35"/>
    <mergeCell ref="N30:N35"/>
    <mergeCell ref="M36:M41"/>
    <mergeCell ref="N36:N41"/>
    <mergeCell ref="Q12:Q17"/>
    <mergeCell ref="F60:F65"/>
    <mergeCell ref="I60:I65"/>
    <mergeCell ref="I30:I35"/>
    <mergeCell ref="Q60:Q65"/>
    <mergeCell ref="Q48:Q53"/>
    <mergeCell ref="O42:O47"/>
    <mergeCell ref="Q42:Q47"/>
    <mergeCell ref="Q30:Q35"/>
    <mergeCell ref="Q18:Q23"/>
    <mergeCell ref="F36:F41"/>
    <mergeCell ref="I36:I41"/>
    <mergeCell ref="J36:J41"/>
    <mergeCell ref="K36:K41"/>
    <mergeCell ref="O36:O41"/>
    <mergeCell ref="I54:I59"/>
    <mergeCell ref="J54:J59"/>
    <mergeCell ref="I48:I53"/>
    <mergeCell ref="O6:O11"/>
    <mergeCell ref="O18:O23"/>
    <mergeCell ref="O30:O35"/>
    <mergeCell ref="O48:O53"/>
    <mergeCell ref="M6:M11"/>
    <mergeCell ref="N6:N11"/>
    <mergeCell ref="M12:M17"/>
    <mergeCell ref="N12:N17"/>
    <mergeCell ref="O24:O29"/>
    <mergeCell ref="P72:P77"/>
    <mergeCell ref="M78:M83"/>
    <mergeCell ref="P78:P83"/>
    <mergeCell ref="N72:N77"/>
    <mergeCell ref="O12:O17"/>
    <mergeCell ref="F66:F71"/>
    <mergeCell ref="I66:I71"/>
    <mergeCell ref="C30:C35"/>
    <mergeCell ref="J30:J35"/>
    <mergeCell ref="C36:C41"/>
    <mergeCell ref="D36:D41"/>
    <mergeCell ref="D42:D47"/>
    <mergeCell ref="I24:I29"/>
    <mergeCell ref="P42:P47"/>
    <mergeCell ref="P48:P53"/>
    <mergeCell ref="P54:P59"/>
    <mergeCell ref="L36:L41"/>
    <mergeCell ref="P36:P41"/>
    <mergeCell ref="K30:K35"/>
    <mergeCell ref="L30:L35"/>
    <mergeCell ref="F24:F29"/>
    <mergeCell ref="E60:E65"/>
    <mergeCell ref="M72:M77"/>
    <mergeCell ref="B108:B113"/>
    <mergeCell ref="E108:E113"/>
    <mergeCell ref="F108:F113"/>
    <mergeCell ref="I108:I113"/>
    <mergeCell ref="J108:J113"/>
    <mergeCell ref="K108:K113"/>
    <mergeCell ref="D108:D113"/>
    <mergeCell ref="D114:D119"/>
    <mergeCell ref="C114:C119"/>
    <mergeCell ref="B120:B125"/>
    <mergeCell ref="E120:E125"/>
    <mergeCell ref="F120:F125"/>
    <mergeCell ref="I120:I125"/>
    <mergeCell ref="D120:D125"/>
    <mergeCell ref="J120:J125"/>
    <mergeCell ref="K120:K125"/>
    <mergeCell ref="B4:K4"/>
    <mergeCell ref="I6:I11"/>
    <mergeCell ref="J6:J11"/>
    <mergeCell ref="I18:I23"/>
    <mergeCell ref="J18:J23"/>
    <mergeCell ref="K6:K11"/>
    <mergeCell ref="K18:K23"/>
    <mergeCell ref="K12:K17"/>
    <mergeCell ref="I12:I17"/>
    <mergeCell ref="J12:J17"/>
    <mergeCell ref="J24:J29"/>
    <mergeCell ref="B102:B107"/>
    <mergeCell ref="E102:E107"/>
    <mergeCell ref="F102:F107"/>
    <mergeCell ref="I102:I107"/>
    <mergeCell ref="J102:J107"/>
    <mergeCell ref="N120:N125"/>
    <mergeCell ref="K114:K119"/>
    <mergeCell ref="O114:O119"/>
    <mergeCell ref="Q114:Q119"/>
    <mergeCell ref="M114:M119"/>
    <mergeCell ref="N114:N119"/>
    <mergeCell ref="P114:P119"/>
    <mergeCell ref="P120:P125"/>
    <mergeCell ref="O120:O125"/>
    <mergeCell ref="L120:L125"/>
    <mergeCell ref="O108:O113"/>
    <mergeCell ref="Q108:Q113"/>
    <mergeCell ref="M108:M113"/>
    <mergeCell ref="N108:N113"/>
    <mergeCell ref="J114:J119"/>
    <mergeCell ref="L114:L119"/>
    <mergeCell ref="L108:L113"/>
    <mergeCell ref="P108:P113"/>
    <mergeCell ref="B144:B149"/>
    <mergeCell ref="E144:E149"/>
    <mergeCell ref="F144:F149"/>
    <mergeCell ref="I144:I149"/>
    <mergeCell ref="B138:B143"/>
    <mergeCell ref="E138:E143"/>
    <mergeCell ref="F138:F143"/>
    <mergeCell ref="I138:I143"/>
    <mergeCell ref="D138:D143"/>
    <mergeCell ref="D144:D149"/>
    <mergeCell ref="Q132:Q137"/>
    <mergeCell ref="M132:M137"/>
    <mergeCell ref="N132:N137"/>
    <mergeCell ref="K126:K131"/>
    <mergeCell ref="O126:O131"/>
    <mergeCell ref="Q126:Q131"/>
    <mergeCell ref="M126:M131"/>
    <mergeCell ref="N126:N131"/>
    <mergeCell ref="J126:J131"/>
    <mergeCell ref="P126:P131"/>
    <mergeCell ref="P132:P137"/>
    <mergeCell ref="L132:L137"/>
    <mergeCell ref="J132:J137"/>
    <mergeCell ref="K132:K137"/>
    <mergeCell ref="O132:O137"/>
    <mergeCell ref="L126:L131"/>
    <mergeCell ref="B132:B137"/>
    <mergeCell ref="E132:E137"/>
    <mergeCell ref="F132:F137"/>
    <mergeCell ref="I132:I137"/>
    <mergeCell ref="B126:B131"/>
    <mergeCell ref="E126:E131"/>
    <mergeCell ref="F150:F155"/>
    <mergeCell ref="I150:I155"/>
    <mergeCell ref="D150:D155"/>
    <mergeCell ref="D156:D161"/>
    <mergeCell ref="Q144:Q149"/>
    <mergeCell ref="M144:M149"/>
    <mergeCell ref="N144:N149"/>
    <mergeCell ref="K138:K143"/>
    <mergeCell ref="O138:O143"/>
    <mergeCell ref="Q138:Q143"/>
    <mergeCell ref="M138:M143"/>
    <mergeCell ref="N138:N143"/>
    <mergeCell ref="J138:J143"/>
    <mergeCell ref="P138:P143"/>
    <mergeCell ref="P144:P149"/>
    <mergeCell ref="L138:L143"/>
    <mergeCell ref="L144:L149"/>
    <mergeCell ref="J144:J149"/>
    <mergeCell ref="K144:K149"/>
    <mergeCell ref="O144:O149"/>
    <mergeCell ref="B168:B173"/>
    <mergeCell ref="E168:E173"/>
    <mergeCell ref="F168:F173"/>
    <mergeCell ref="I168:I173"/>
    <mergeCell ref="B162:B167"/>
    <mergeCell ref="E162:E167"/>
    <mergeCell ref="F162:F167"/>
    <mergeCell ref="I162:I167"/>
    <mergeCell ref="D162:D167"/>
    <mergeCell ref="D168:D173"/>
    <mergeCell ref="Q156:Q161"/>
    <mergeCell ref="M156:M161"/>
    <mergeCell ref="N156:N161"/>
    <mergeCell ref="K150:K155"/>
    <mergeCell ref="O150:O155"/>
    <mergeCell ref="Q150:Q155"/>
    <mergeCell ref="M150:M155"/>
    <mergeCell ref="N150:N155"/>
    <mergeCell ref="J150:J155"/>
    <mergeCell ref="P150:P155"/>
    <mergeCell ref="P156:P161"/>
    <mergeCell ref="L150:L155"/>
    <mergeCell ref="L156:L161"/>
    <mergeCell ref="J156:J161"/>
    <mergeCell ref="K156:K161"/>
    <mergeCell ref="O156:O161"/>
    <mergeCell ref="B156:B161"/>
    <mergeCell ref="E156:E161"/>
    <mergeCell ref="F156:F161"/>
    <mergeCell ref="I156:I161"/>
    <mergeCell ref="B150:B155"/>
    <mergeCell ref="E150:E155"/>
    <mergeCell ref="D174:D179"/>
    <mergeCell ref="D180:D185"/>
    <mergeCell ref="C174:C179"/>
    <mergeCell ref="C180:C185"/>
    <mergeCell ref="Q168:Q173"/>
    <mergeCell ref="M168:M173"/>
    <mergeCell ref="N168:N173"/>
    <mergeCell ref="K162:K167"/>
    <mergeCell ref="O162:O167"/>
    <mergeCell ref="Q162:Q167"/>
    <mergeCell ref="M162:M167"/>
    <mergeCell ref="N162:N167"/>
    <mergeCell ref="J162:J167"/>
    <mergeCell ref="P162:P167"/>
    <mergeCell ref="P168:P173"/>
    <mergeCell ref="L162:L167"/>
    <mergeCell ref="L168:L173"/>
    <mergeCell ref="J168:J173"/>
    <mergeCell ref="K168:K173"/>
    <mergeCell ref="O168:O173"/>
    <mergeCell ref="Q180:Q185"/>
    <mergeCell ref="M180:M185"/>
    <mergeCell ref="N180:N185"/>
    <mergeCell ref="K174:K179"/>
    <mergeCell ref="O174:O179"/>
    <mergeCell ref="Q174:Q179"/>
    <mergeCell ref="M174:M179"/>
    <mergeCell ref="N174:N179"/>
    <mergeCell ref="P174:P179"/>
    <mergeCell ref="P180:P185"/>
    <mergeCell ref="L174:L179"/>
    <mergeCell ref="L180:L185"/>
    <mergeCell ref="K180:K185"/>
    <mergeCell ref="O180:O185"/>
    <mergeCell ref="O90:O95"/>
    <mergeCell ref="Q90:Q95"/>
    <mergeCell ref="Q84:Q89"/>
    <mergeCell ref="Q72:Q77"/>
    <mergeCell ref="P12:P17"/>
    <mergeCell ref="P18:P23"/>
    <mergeCell ref="P24:P29"/>
    <mergeCell ref="P30:P35"/>
    <mergeCell ref="K24:K29"/>
    <mergeCell ref="N78:N83"/>
    <mergeCell ref="N84:N89"/>
    <mergeCell ref="N90:N95"/>
    <mergeCell ref="M60:M65"/>
    <mergeCell ref="Q102:Q107"/>
    <mergeCell ref="M102:M107"/>
    <mergeCell ref="N102:N107"/>
    <mergeCell ref="Q96:Q101"/>
    <mergeCell ref="L78:L83"/>
    <mergeCell ref="L72:L77"/>
    <mergeCell ref="O60:O65"/>
    <mergeCell ref="O66:O71"/>
    <mergeCell ref="K102:K107"/>
    <mergeCell ref="N96:N101"/>
    <mergeCell ref="Q66:Q71"/>
    <mergeCell ref="O102:O107"/>
    <mergeCell ref="P84:P89"/>
    <mergeCell ref="P90:P95"/>
    <mergeCell ref="P96:P101"/>
    <mergeCell ref="L102:L107"/>
    <mergeCell ref="P102:P107"/>
    <mergeCell ref="I2:J2"/>
    <mergeCell ref="O2:Q2"/>
    <mergeCell ref="L4:Q4"/>
    <mergeCell ref="P6:P11"/>
    <mergeCell ref="L6:L11"/>
    <mergeCell ref="L12:L17"/>
    <mergeCell ref="L18:L23"/>
    <mergeCell ref="L24:L29"/>
    <mergeCell ref="B186:B191"/>
    <mergeCell ref="D186:D191"/>
    <mergeCell ref="E186:E191"/>
    <mergeCell ref="F186:F191"/>
    <mergeCell ref="I186:I191"/>
    <mergeCell ref="J186:J191"/>
    <mergeCell ref="K186:K191"/>
    <mergeCell ref="L186:L191"/>
    <mergeCell ref="M186:M191"/>
    <mergeCell ref="N186:N191"/>
    <mergeCell ref="O186:O191"/>
    <mergeCell ref="P186:P191"/>
    <mergeCell ref="Q186:Q191"/>
    <mergeCell ref="C60:C65"/>
    <mergeCell ref="C66:C71"/>
    <mergeCell ref="C72:C77"/>
    <mergeCell ref="C78:C83"/>
    <mergeCell ref="C84:C89"/>
    <mergeCell ref="C90:C95"/>
    <mergeCell ref="C96:C101"/>
    <mergeCell ref="C102:C107"/>
    <mergeCell ref="C108:C113"/>
    <mergeCell ref="J174:J179"/>
    <mergeCell ref="J180:J185"/>
    <mergeCell ref="B180:B185"/>
    <mergeCell ref="E180:E185"/>
    <mergeCell ref="F180:F185"/>
    <mergeCell ref="I180:I185"/>
    <mergeCell ref="B174:B179"/>
    <mergeCell ref="E174:E179"/>
    <mergeCell ref="F174:F179"/>
    <mergeCell ref="I174:I179"/>
    <mergeCell ref="M192:M197"/>
    <mergeCell ref="N192:N197"/>
    <mergeCell ref="O192:O197"/>
    <mergeCell ref="P192:P197"/>
    <mergeCell ref="Q192:Q197"/>
    <mergeCell ref="B198:B203"/>
    <mergeCell ref="D198:D203"/>
    <mergeCell ref="E198:E203"/>
    <mergeCell ref="F198:F203"/>
    <mergeCell ref="I198:I203"/>
    <mergeCell ref="J198:J203"/>
    <mergeCell ref="K198:K203"/>
    <mergeCell ref="L198:L203"/>
    <mergeCell ref="M198:M203"/>
    <mergeCell ref="N198:N203"/>
    <mergeCell ref="O198:O203"/>
    <mergeCell ref="P198:P203"/>
    <mergeCell ref="Q198:Q203"/>
    <mergeCell ref="B192:B197"/>
    <mergeCell ref="D192:D197"/>
    <mergeCell ref="E192:E197"/>
    <mergeCell ref="F192:F197"/>
    <mergeCell ref="I192:I197"/>
    <mergeCell ref="J192:J197"/>
    <mergeCell ref="K192:K197"/>
    <mergeCell ref="L192:L197"/>
    <mergeCell ref="M204:M209"/>
    <mergeCell ref="N204:N209"/>
    <mergeCell ref="O204:O209"/>
    <mergeCell ref="P204:P209"/>
    <mergeCell ref="Q204:Q209"/>
    <mergeCell ref="B210:B215"/>
    <mergeCell ref="D210:D215"/>
    <mergeCell ref="E210:E215"/>
    <mergeCell ref="F210:F215"/>
    <mergeCell ref="I210:I215"/>
    <mergeCell ref="J210:J215"/>
    <mergeCell ref="K210:K215"/>
    <mergeCell ref="L210:L215"/>
    <mergeCell ref="M210:M215"/>
    <mergeCell ref="N210:N215"/>
    <mergeCell ref="O210:O215"/>
    <mergeCell ref="P210:P215"/>
    <mergeCell ref="Q210:Q215"/>
    <mergeCell ref="B204:B209"/>
    <mergeCell ref="D204:D209"/>
    <mergeCell ref="E204:E209"/>
    <mergeCell ref="F204:F209"/>
    <mergeCell ref="I204:I209"/>
    <mergeCell ref="J204:J209"/>
    <mergeCell ref="K204:K209"/>
    <mergeCell ref="L204:L209"/>
    <mergeCell ref="Q216:Q221"/>
    <mergeCell ref="B222:B227"/>
    <mergeCell ref="D222:D227"/>
    <mergeCell ref="E222:E227"/>
    <mergeCell ref="F222:F227"/>
    <mergeCell ref="I222:I227"/>
    <mergeCell ref="J222:J227"/>
    <mergeCell ref="K222:K227"/>
    <mergeCell ref="L222:L227"/>
    <mergeCell ref="M222:M227"/>
    <mergeCell ref="N222:N227"/>
    <mergeCell ref="O222:O227"/>
    <mergeCell ref="P222:P227"/>
    <mergeCell ref="Q222:Q227"/>
    <mergeCell ref="B216:B221"/>
    <mergeCell ref="D216:D221"/>
    <mergeCell ref="E216:E221"/>
    <mergeCell ref="F216:F221"/>
    <mergeCell ref="I216:I221"/>
    <mergeCell ref="J216:J221"/>
    <mergeCell ref="K216:K221"/>
    <mergeCell ref="L216:L221"/>
    <mergeCell ref="B234:B239"/>
    <mergeCell ref="D234:D239"/>
    <mergeCell ref="E234:E239"/>
    <mergeCell ref="F234:F239"/>
    <mergeCell ref="I234:I239"/>
    <mergeCell ref="J234:J239"/>
    <mergeCell ref="K234:K239"/>
    <mergeCell ref="L234:L239"/>
    <mergeCell ref="M234:M239"/>
    <mergeCell ref="N234:N239"/>
    <mergeCell ref="O234:O239"/>
    <mergeCell ref="P234:P239"/>
    <mergeCell ref="Q234:Q239"/>
    <mergeCell ref="B228:B233"/>
    <mergeCell ref="D228:D233"/>
    <mergeCell ref="E228:E233"/>
    <mergeCell ref="F228:F233"/>
    <mergeCell ref="I228:I233"/>
    <mergeCell ref="J228:J233"/>
    <mergeCell ref="K228:K233"/>
    <mergeCell ref="L228:L233"/>
    <mergeCell ref="M240:M245"/>
    <mergeCell ref="N240:N245"/>
    <mergeCell ref="O240:O245"/>
    <mergeCell ref="P240:P245"/>
    <mergeCell ref="Q240:Q245"/>
    <mergeCell ref="B246:B251"/>
    <mergeCell ref="D246:D251"/>
    <mergeCell ref="E246:E251"/>
    <mergeCell ref="F246:F251"/>
    <mergeCell ref="I246:I251"/>
    <mergeCell ref="J246:J251"/>
    <mergeCell ref="K246:K251"/>
    <mergeCell ref="L246:L251"/>
    <mergeCell ref="M246:M251"/>
    <mergeCell ref="N246:N251"/>
    <mergeCell ref="O246:O251"/>
    <mergeCell ref="P246:P251"/>
    <mergeCell ref="Q246:Q251"/>
    <mergeCell ref="C240:C245"/>
    <mergeCell ref="C246:C251"/>
    <mergeCell ref="B240:B245"/>
    <mergeCell ref="D240:D245"/>
    <mergeCell ref="E240:E245"/>
    <mergeCell ref="F240:F245"/>
    <mergeCell ref="I240:I245"/>
    <mergeCell ref="J240:J245"/>
    <mergeCell ref="K240:K245"/>
    <mergeCell ref="L240:L245"/>
    <mergeCell ref="M252:M257"/>
    <mergeCell ref="N252:N257"/>
    <mergeCell ref="O252:O257"/>
    <mergeCell ref="P252:P257"/>
    <mergeCell ref="Q252:Q257"/>
    <mergeCell ref="B258:B263"/>
    <mergeCell ref="D258:D263"/>
    <mergeCell ref="E258:E263"/>
    <mergeCell ref="F258:F263"/>
    <mergeCell ref="I258:I263"/>
    <mergeCell ref="J258:J263"/>
    <mergeCell ref="K258:K263"/>
    <mergeCell ref="L258:L263"/>
    <mergeCell ref="M258:M263"/>
    <mergeCell ref="N258:N263"/>
    <mergeCell ref="O258:O263"/>
    <mergeCell ref="P258:P263"/>
    <mergeCell ref="Q258:Q263"/>
    <mergeCell ref="C252:C257"/>
    <mergeCell ref="C258:C263"/>
    <mergeCell ref="B252:B257"/>
    <mergeCell ref="D252:D257"/>
    <mergeCell ref="E252:E257"/>
    <mergeCell ref="F252:F257"/>
    <mergeCell ref="I252:I257"/>
    <mergeCell ref="J252:J257"/>
    <mergeCell ref="K252:K257"/>
    <mergeCell ref="L252:L257"/>
    <mergeCell ref="M264:M269"/>
    <mergeCell ref="N264:N269"/>
    <mergeCell ref="O264:O269"/>
    <mergeCell ref="P264:P269"/>
    <mergeCell ref="Q264:Q269"/>
    <mergeCell ref="B270:B275"/>
    <mergeCell ref="D270:D275"/>
    <mergeCell ref="E270:E275"/>
    <mergeCell ref="F270:F275"/>
    <mergeCell ref="I270:I275"/>
    <mergeCell ref="J270:J275"/>
    <mergeCell ref="K270:K275"/>
    <mergeCell ref="L270:L275"/>
    <mergeCell ref="M270:M275"/>
    <mergeCell ref="N270:N275"/>
    <mergeCell ref="O270:O275"/>
    <mergeCell ref="P270:P275"/>
    <mergeCell ref="Q270:Q275"/>
    <mergeCell ref="C264:C269"/>
    <mergeCell ref="C270:C275"/>
    <mergeCell ref="B264:B269"/>
    <mergeCell ref="D264:D269"/>
    <mergeCell ref="E264:E269"/>
    <mergeCell ref="F264:F269"/>
    <mergeCell ref="I264:I269"/>
    <mergeCell ref="J264:J269"/>
    <mergeCell ref="K264:K269"/>
    <mergeCell ref="L264:L269"/>
    <mergeCell ref="M276:M281"/>
    <mergeCell ref="N276:N281"/>
    <mergeCell ref="O276:O281"/>
    <mergeCell ref="P276:P281"/>
    <mergeCell ref="Q276:Q281"/>
    <mergeCell ref="B282:B287"/>
    <mergeCell ref="D282:D287"/>
    <mergeCell ref="E282:E287"/>
    <mergeCell ref="F282:F287"/>
    <mergeCell ref="I282:I287"/>
    <mergeCell ref="J282:J287"/>
    <mergeCell ref="K282:K287"/>
    <mergeCell ref="L282:L287"/>
    <mergeCell ref="M282:M287"/>
    <mergeCell ref="N282:N287"/>
    <mergeCell ref="O282:O287"/>
    <mergeCell ref="P282:P287"/>
    <mergeCell ref="Q282:Q287"/>
    <mergeCell ref="C276:C281"/>
    <mergeCell ref="C282:C287"/>
    <mergeCell ref="B276:B281"/>
    <mergeCell ref="D276:D281"/>
    <mergeCell ref="E276:E281"/>
    <mergeCell ref="F276:F281"/>
    <mergeCell ref="I276:I281"/>
    <mergeCell ref="J276:J281"/>
    <mergeCell ref="K276:K281"/>
    <mergeCell ref="L276:L281"/>
    <mergeCell ref="M288:M293"/>
    <mergeCell ref="N288:N293"/>
    <mergeCell ref="O288:O293"/>
    <mergeCell ref="P288:P293"/>
    <mergeCell ref="Q288:Q293"/>
    <mergeCell ref="B294:B299"/>
    <mergeCell ref="D294:D299"/>
    <mergeCell ref="E294:E299"/>
    <mergeCell ref="F294:F299"/>
    <mergeCell ref="I294:I299"/>
    <mergeCell ref="J294:J299"/>
    <mergeCell ref="K294:K299"/>
    <mergeCell ref="L294:L299"/>
    <mergeCell ref="M294:M299"/>
    <mergeCell ref="N294:N299"/>
    <mergeCell ref="O294:O299"/>
    <mergeCell ref="P294:P299"/>
    <mergeCell ref="Q294:Q299"/>
    <mergeCell ref="C288:C293"/>
    <mergeCell ref="C294:C299"/>
    <mergeCell ref="B288:B293"/>
    <mergeCell ref="D288:D293"/>
    <mergeCell ref="E288:E293"/>
    <mergeCell ref="F288:F293"/>
    <mergeCell ref="I288:I293"/>
    <mergeCell ref="J288:J293"/>
    <mergeCell ref="K288:K293"/>
    <mergeCell ref="L288:L293"/>
    <mergeCell ref="M300:M305"/>
    <mergeCell ref="N300:N305"/>
    <mergeCell ref="O300:O305"/>
    <mergeCell ref="P300:P305"/>
    <mergeCell ref="Q300:Q305"/>
    <mergeCell ref="B306:B311"/>
    <mergeCell ref="D306:D311"/>
    <mergeCell ref="E306:E311"/>
    <mergeCell ref="F306:F311"/>
    <mergeCell ref="I306:I311"/>
    <mergeCell ref="J306:J311"/>
    <mergeCell ref="K306:K311"/>
    <mergeCell ref="L306:L311"/>
    <mergeCell ref="M306:M311"/>
    <mergeCell ref="N306:N311"/>
    <mergeCell ref="O306:O311"/>
    <mergeCell ref="P306:P311"/>
    <mergeCell ref="Q306:Q311"/>
    <mergeCell ref="C300:C305"/>
    <mergeCell ref="C306:C311"/>
    <mergeCell ref="B300:B305"/>
    <mergeCell ref="D300:D305"/>
    <mergeCell ref="E300:E305"/>
    <mergeCell ref="F300:F305"/>
    <mergeCell ref="I300:I305"/>
    <mergeCell ref="J300:J305"/>
    <mergeCell ref="K300:K305"/>
    <mergeCell ref="L300:L305"/>
    <mergeCell ref="M312:M317"/>
    <mergeCell ref="N312:N317"/>
    <mergeCell ref="O312:O317"/>
    <mergeCell ref="P312:P317"/>
    <mergeCell ref="Q312:Q317"/>
    <mergeCell ref="B318:B323"/>
    <mergeCell ref="D318:D323"/>
    <mergeCell ref="E318:E323"/>
    <mergeCell ref="F318:F323"/>
    <mergeCell ref="I318:I323"/>
    <mergeCell ref="J318:J323"/>
    <mergeCell ref="K318:K323"/>
    <mergeCell ref="L318:L323"/>
    <mergeCell ref="M318:M323"/>
    <mergeCell ref="N318:N323"/>
    <mergeCell ref="O318:O323"/>
    <mergeCell ref="P318:P323"/>
    <mergeCell ref="Q318:Q323"/>
    <mergeCell ref="C312:C317"/>
    <mergeCell ref="C318:C323"/>
    <mergeCell ref="B312:B317"/>
    <mergeCell ref="D312:D317"/>
    <mergeCell ref="E312:E317"/>
    <mergeCell ref="F312:F317"/>
    <mergeCell ref="I312:I317"/>
    <mergeCell ref="J312:J317"/>
    <mergeCell ref="K312:K317"/>
    <mergeCell ref="L312:L317"/>
    <mergeCell ref="M324:M329"/>
    <mergeCell ref="N324:N329"/>
    <mergeCell ref="O324:O329"/>
    <mergeCell ref="P324:P329"/>
    <mergeCell ref="Q324:Q329"/>
    <mergeCell ref="B330:B335"/>
    <mergeCell ref="D330:D335"/>
    <mergeCell ref="E330:E335"/>
    <mergeCell ref="F330:F335"/>
    <mergeCell ref="I330:I335"/>
    <mergeCell ref="J330:J335"/>
    <mergeCell ref="K330:K335"/>
    <mergeCell ref="L330:L335"/>
    <mergeCell ref="M330:M335"/>
    <mergeCell ref="N330:N335"/>
    <mergeCell ref="O330:O335"/>
    <mergeCell ref="P330:P335"/>
    <mergeCell ref="Q330:Q335"/>
    <mergeCell ref="C324:C329"/>
    <mergeCell ref="C330:C335"/>
    <mergeCell ref="B324:B329"/>
    <mergeCell ref="D324:D329"/>
    <mergeCell ref="E324:E329"/>
    <mergeCell ref="F324:F329"/>
    <mergeCell ref="I324:I329"/>
    <mergeCell ref="J324:J329"/>
    <mergeCell ref="K324:K329"/>
    <mergeCell ref="L324:L329"/>
    <mergeCell ref="M336:M341"/>
    <mergeCell ref="N336:N341"/>
    <mergeCell ref="O336:O341"/>
    <mergeCell ref="P336:P341"/>
    <mergeCell ref="Q336:Q341"/>
    <mergeCell ref="B342:B347"/>
    <mergeCell ref="D342:D347"/>
    <mergeCell ref="E342:E347"/>
    <mergeCell ref="F342:F347"/>
    <mergeCell ref="I342:I347"/>
    <mergeCell ref="J342:J347"/>
    <mergeCell ref="K342:K347"/>
    <mergeCell ref="L342:L347"/>
    <mergeCell ref="M342:M347"/>
    <mergeCell ref="N342:N347"/>
    <mergeCell ref="O342:O347"/>
    <mergeCell ref="P342:P347"/>
    <mergeCell ref="Q342:Q347"/>
    <mergeCell ref="C336:C341"/>
    <mergeCell ref="C342:C347"/>
    <mergeCell ref="B336:B341"/>
    <mergeCell ref="D336:D341"/>
    <mergeCell ref="E336:E341"/>
    <mergeCell ref="F336:F341"/>
    <mergeCell ref="I336:I341"/>
    <mergeCell ref="J336:J341"/>
    <mergeCell ref="K336:K341"/>
    <mergeCell ref="L336:L341"/>
    <mergeCell ref="M348:M353"/>
    <mergeCell ref="N348:N353"/>
    <mergeCell ref="O348:O353"/>
    <mergeCell ref="P348:P353"/>
    <mergeCell ref="Q348:Q353"/>
    <mergeCell ref="B354:B359"/>
    <mergeCell ref="D354:D359"/>
    <mergeCell ref="E354:E359"/>
    <mergeCell ref="F354:F359"/>
    <mergeCell ref="I354:I359"/>
    <mergeCell ref="J354:J359"/>
    <mergeCell ref="K354:K359"/>
    <mergeCell ref="L354:L359"/>
    <mergeCell ref="M354:M359"/>
    <mergeCell ref="N354:N359"/>
    <mergeCell ref="O354:O359"/>
    <mergeCell ref="P354:P359"/>
    <mergeCell ref="Q354:Q359"/>
    <mergeCell ref="C348:C353"/>
    <mergeCell ref="C354:C359"/>
    <mergeCell ref="B348:B353"/>
    <mergeCell ref="D348:D353"/>
    <mergeCell ref="E348:E353"/>
    <mergeCell ref="F348:F353"/>
    <mergeCell ref="I348:I353"/>
    <mergeCell ref="J348:J353"/>
    <mergeCell ref="K348:K353"/>
    <mergeCell ref="L348:L353"/>
    <mergeCell ref="M360:M365"/>
    <mergeCell ref="N360:N365"/>
    <mergeCell ref="O360:O365"/>
    <mergeCell ref="P360:P365"/>
    <mergeCell ref="Q360:Q365"/>
    <mergeCell ref="B366:B371"/>
    <mergeCell ref="D366:D371"/>
    <mergeCell ref="E366:E371"/>
    <mergeCell ref="F366:F371"/>
    <mergeCell ref="I366:I371"/>
    <mergeCell ref="J366:J371"/>
    <mergeCell ref="K366:K371"/>
    <mergeCell ref="L366:L371"/>
    <mergeCell ref="M366:M371"/>
    <mergeCell ref="N366:N371"/>
    <mergeCell ref="O366:O371"/>
    <mergeCell ref="P366:P371"/>
    <mergeCell ref="Q366:Q371"/>
    <mergeCell ref="C360:C365"/>
    <mergeCell ref="C366:C371"/>
    <mergeCell ref="B360:B365"/>
    <mergeCell ref="D360:D365"/>
    <mergeCell ref="E360:E365"/>
    <mergeCell ref="F360:F365"/>
    <mergeCell ref="I360:I365"/>
    <mergeCell ref="J360:J365"/>
    <mergeCell ref="K360:K365"/>
    <mergeCell ref="L360:L365"/>
    <mergeCell ref="M372:M377"/>
    <mergeCell ref="N372:N377"/>
    <mergeCell ref="O372:O377"/>
    <mergeCell ref="P372:P377"/>
    <mergeCell ref="Q372:Q377"/>
    <mergeCell ref="B378:B383"/>
    <mergeCell ref="D378:D383"/>
    <mergeCell ref="E378:E383"/>
    <mergeCell ref="F378:F383"/>
    <mergeCell ref="I378:I383"/>
    <mergeCell ref="J378:J383"/>
    <mergeCell ref="K378:K383"/>
    <mergeCell ref="L378:L383"/>
    <mergeCell ref="M378:M383"/>
    <mergeCell ref="N378:N383"/>
    <mergeCell ref="O378:O383"/>
    <mergeCell ref="P378:P383"/>
    <mergeCell ref="Q378:Q383"/>
    <mergeCell ref="C372:C377"/>
    <mergeCell ref="C378:C383"/>
    <mergeCell ref="B372:B377"/>
    <mergeCell ref="D372:D377"/>
    <mergeCell ref="E372:E377"/>
    <mergeCell ref="F372:F377"/>
    <mergeCell ref="I372:I377"/>
    <mergeCell ref="J372:J377"/>
    <mergeCell ref="K372:K377"/>
    <mergeCell ref="L372:L377"/>
    <mergeCell ref="M384:M389"/>
    <mergeCell ref="N384:N389"/>
    <mergeCell ref="O384:O389"/>
    <mergeCell ref="P384:P389"/>
    <mergeCell ref="Q384:Q389"/>
    <mergeCell ref="B390:B395"/>
    <mergeCell ref="D390:D395"/>
    <mergeCell ref="E390:E395"/>
    <mergeCell ref="F390:F395"/>
    <mergeCell ref="I390:I395"/>
    <mergeCell ref="J390:J395"/>
    <mergeCell ref="K390:K395"/>
    <mergeCell ref="L390:L395"/>
    <mergeCell ref="M390:M395"/>
    <mergeCell ref="N390:N395"/>
    <mergeCell ref="O390:O395"/>
    <mergeCell ref="P390:P395"/>
    <mergeCell ref="Q390:Q395"/>
    <mergeCell ref="C384:C389"/>
    <mergeCell ref="C390:C395"/>
    <mergeCell ref="B384:B389"/>
    <mergeCell ref="D384:D389"/>
    <mergeCell ref="E384:E389"/>
    <mergeCell ref="F384:F389"/>
    <mergeCell ref="I384:I389"/>
    <mergeCell ref="J384:J389"/>
    <mergeCell ref="K384:K389"/>
    <mergeCell ref="L384:L389"/>
    <mergeCell ref="M396:M401"/>
    <mergeCell ref="N396:N401"/>
    <mergeCell ref="O396:O401"/>
    <mergeCell ref="P396:P401"/>
    <mergeCell ref="Q396:Q401"/>
    <mergeCell ref="B402:B407"/>
    <mergeCell ref="D402:D407"/>
    <mergeCell ref="E402:E407"/>
    <mergeCell ref="F402:F407"/>
    <mergeCell ref="I402:I407"/>
    <mergeCell ref="J402:J407"/>
    <mergeCell ref="K402:K407"/>
    <mergeCell ref="L402:L407"/>
    <mergeCell ref="M402:M407"/>
    <mergeCell ref="N402:N407"/>
    <mergeCell ref="O402:O407"/>
    <mergeCell ref="P402:P407"/>
    <mergeCell ref="Q402:Q407"/>
    <mergeCell ref="C396:C401"/>
    <mergeCell ref="C402:C407"/>
    <mergeCell ref="B396:B401"/>
    <mergeCell ref="D396:D401"/>
    <mergeCell ref="E396:E401"/>
    <mergeCell ref="F396:F401"/>
    <mergeCell ref="I396:I401"/>
    <mergeCell ref="J396:J401"/>
    <mergeCell ref="K396:K401"/>
    <mergeCell ref="L396:L401"/>
    <mergeCell ref="M408:M413"/>
    <mergeCell ref="N408:N413"/>
    <mergeCell ref="O408:O413"/>
    <mergeCell ref="P408:P413"/>
    <mergeCell ref="Q408:Q413"/>
    <mergeCell ref="B414:B419"/>
    <mergeCell ref="D414:D419"/>
    <mergeCell ref="E414:E419"/>
    <mergeCell ref="F414:F419"/>
    <mergeCell ref="I414:I419"/>
    <mergeCell ref="J414:J419"/>
    <mergeCell ref="K414:K419"/>
    <mergeCell ref="L414:L419"/>
    <mergeCell ref="M414:M419"/>
    <mergeCell ref="N414:N419"/>
    <mergeCell ref="O414:O419"/>
    <mergeCell ref="P414:P419"/>
    <mergeCell ref="Q414:Q419"/>
    <mergeCell ref="C408:C413"/>
    <mergeCell ref="C414:C419"/>
    <mergeCell ref="B408:B413"/>
    <mergeCell ref="D408:D413"/>
    <mergeCell ref="E408:E413"/>
    <mergeCell ref="F408:F413"/>
    <mergeCell ref="I408:I413"/>
    <mergeCell ref="J408:J413"/>
    <mergeCell ref="K408:K413"/>
    <mergeCell ref="L408:L413"/>
    <mergeCell ref="M420:M425"/>
    <mergeCell ref="N420:N425"/>
    <mergeCell ref="O420:O425"/>
    <mergeCell ref="P420:P425"/>
    <mergeCell ref="Q420:Q425"/>
    <mergeCell ref="B426:B431"/>
    <mergeCell ref="D426:D431"/>
    <mergeCell ref="E426:E431"/>
    <mergeCell ref="F426:F431"/>
    <mergeCell ref="I426:I431"/>
    <mergeCell ref="J426:J431"/>
    <mergeCell ref="K426:K431"/>
    <mergeCell ref="L426:L431"/>
    <mergeCell ref="M426:M431"/>
    <mergeCell ref="N426:N431"/>
    <mergeCell ref="O426:O431"/>
    <mergeCell ref="P426:P431"/>
    <mergeCell ref="Q426:Q431"/>
    <mergeCell ref="C420:C425"/>
    <mergeCell ref="C426:C431"/>
    <mergeCell ref="B420:B425"/>
    <mergeCell ref="D420:D425"/>
    <mergeCell ref="E420:E425"/>
    <mergeCell ref="F420:F425"/>
    <mergeCell ref="I420:I425"/>
    <mergeCell ref="J420:J425"/>
    <mergeCell ref="K420:K425"/>
    <mergeCell ref="L420:L425"/>
    <mergeCell ref="M432:M437"/>
    <mergeCell ref="N432:N437"/>
    <mergeCell ref="O432:O437"/>
    <mergeCell ref="P432:P437"/>
    <mergeCell ref="Q432:Q437"/>
    <mergeCell ref="B438:B443"/>
    <mergeCell ref="D438:D443"/>
    <mergeCell ref="E438:E443"/>
    <mergeCell ref="F438:F443"/>
    <mergeCell ref="I438:I443"/>
    <mergeCell ref="J438:J443"/>
    <mergeCell ref="K438:K443"/>
    <mergeCell ref="L438:L443"/>
    <mergeCell ref="M438:M443"/>
    <mergeCell ref="N438:N443"/>
    <mergeCell ref="O438:O443"/>
    <mergeCell ref="P438:P443"/>
    <mergeCell ref="Q438:Q443"/>
    <mergeCell ref="C432:C437"/>
    <mergeCell ref="C438:C443"/>
    <mergeCell ref="B432:B437"/>
    <mergeCell ref="D432:D437"/>
    <mergeCell ref="E432:E437"/>
    <mergeCell ref="F432:F437"/>
    <mergeCell ref="I432:I437"/>
    <mergeCell ref="J432:J437"/>
    <mergeCell ref="K432:K437"/>
    <mergeCell ref="L432:L437"/>
    <mergeCell ref="M462:M467"/>
    <mergeCell ref="N462:N467"/>
    <mergeCell ref="O462:O467"/>
    <mergeCell ref="P462:P467"/>
    <mergeCell ref="Q462:Q467"/>
    <mergeCell ref="B456:B461"/>
    <mergeCell ref="D456:D461"/>
    <mergeCell ref="E456:E461"/>
    <mergeCell ref="F456:F461"/>
    <mergeCell ref="I456:I461"/>
    <mergeCell ref="J456:J461"/>
    <mergeCell ref="K456:K461"/>
    <mergeCell ref="L456:L461"/>
    <mergeCell ref="M468:M473"/>
    <mergeCell ref="N468:N473"/>
    <mergeCell ref="O468:O473"/>
    <mergeCell ref="P468:P473"/>
    <mergeCell ref="Q468:Q473"/>
    <mergeCell ref="B474:B479"/>
    <mergeCell ref="D474:D479"/>
    <mergeCell ref="E474:E479"/>
    <mergeCell ref="F474:F479"/>
    <mergeCell ref="I474:I479"/>
    <mergeCell ref="J474:J479"/>
    <mergeCell ref="K474:K479"/>
    <mergeCell ref="L474:L479"/>
    <mergeCell ref="M474:M479"/>
    <mergeCell ref="N474:N479"/>
    <mergeCell ref="O474:O479"/>
    <mergeCell ref="P474:P479"/>
    <mergeCell ref="Q474:Q479"/>
    <mergeCell ref="B468:B473"/>
    <mergeCell ref="D468:D473"/>
    <mergeCell ref="E468:E473"/>
    <mergeCell ref="F468:F473"/>
    <mergeCell ref="I468:I473"/>
    <mergeCell ref="J468:J473"/>
    <mergeCell ref="K468:K473"/>
    <mergeCell ref="L468:L473"/>
    <mergeCell ref="M480:M485"/>
    <mergeCell ref="N480:N485"/>
    <mergeCell ref="O480:O485"/>
    <mergeCell ref="P480:P485"/>
    <mergeCell ref="Q480:Q485"/>
    <mergeCell ref="B486:B491"/>
    <mergeCell ref="D486:D491"/>
    <mergeCell ref="E486:E491"/>
    <mergeCell ref="F486:F491"/>
    <mergeCell ref="I486:I491"/>
    <mergeCell ref="J486:J491"/>
    <mergeCell ref="K486:K491"/>
    <mergeCell ref="L486:L491"/>
    <mergeCell ref="M486:M491"/>
    <mergeCell ref="N486:N491"/>
    <mergeCell ref="O486:O491"/>
    <mergeCell ref="P486:P491"/>
    <mergeCell ref="Q486:Q491"/>
    <mergeCell ref="B480:B485"/>
    <mergeCell ref="D480:D485"/>
    <mergeCell ref="E480:E485"/>
    <mergeCell ref="F480:F485"/>
    <mergeCell ref="I480:I485"/>
    <mergeCell ref="J480:J485"/>
    <mergeCell ref="K480:K485"/>
    <mergeCell ref="L480:L485"/>
    <mergeCell ref="L504:L509"/>
    <mergeCell ref="M492:M497"/>
    <mergeCell ref="N492:N497"/>
    <mergeCell ref="O492:O497"/>
    <mergeCell ref="P492:P497"/>
    <mergeCell ref="Q492:Q497"/>
    <mergeCell ref="B498:B503"/>
    <mergeCell ref="D498:D503"/>
    <mergeCell ref="E498:E503"/>
    <mergeCell ref="F498:F503"/>
    <mergeCell ref="I498:I503"/>
    <mergeCell ref="J498:J503"/>
    <mergeCell ref="K498:K503"/>
    <mergeCell ref="L498:L503"/>
    <mergeCell ref="M498:M503"/>
    <mergeCell ref="N498:N503"/>
    <mergeCell ref="O498:O503"/>
    <mergeCell ref="P498:P503"/>
    <mergeCell ref="Q498:Q503"/>
    <mergeCell ref="B492:B497"/>
    <mergeCell ref="D492:D497"/>
    <mergeCell ref="E492:E497"/>
    <mergeCell ref="F492:F497"/>
    <mergeCell ref="I492:I497"/>
    <mergeCell ref="J492:J497"/>
    <mergeCell ref="K492:K497"/>
    <mergeCell ref="L492:L497"/>
    <mergeCell ref="I516:I521"/>
    <mergeCell ref="J516:J521"/>
    <mergeCell ref="K516:K521"/>
    <mergeCell ref="L516:L521"/>
    <mergeCell ref="C516:C521"/>
    <mergeCell ref="M504:M509"/>
    <mergeCell ref="N504:N509"/>
    <mergeCell ref="O504:O509"/>
    <mergeCell ref="P504:P509"/>
    <mergeCell ref="Q504:Q509"/>
    <mergeCell ref="B510:B515"/>
    <mergeCell ref="D510:D515"/>
    <mergeCell ref="E510:E515"/>
    <mergeCell ref="F510:F515"/>
    <mergeCell ref="I510:I515"/>
    <mergeCell ref="J510:J515"/>
    <mergeCell ref="K510:K515"/>
    <mergeCell ref="L510:L515"/>
    <mergeCell ref="M510:M515"/>
    <mergeCell ref="N510:N515"/>
    <mergeCell ref="O510:O515"/>
    <mergeCell ref="P510:P515"/>
    <mergeCell ref="Q510:Q515"/>
    <mergeCell ref="C504:C509"/>
    <mergeCell ref="C510:C515"/>
    <mergeCell ref="B504:B509"/>
    <mergeCell ref="D504:D509"/>
    <mergeCell ref="E504:E509"/>
    <mergeCell ref="F504:F509"/>
    <mergeCell ref="I504:I509"/>
    <mergeCell ref="J504:J509"/>
    <mergeCell ref="K504:K509"/>
    <mergeCell ref="M528:M533"/>
    <mergeCell ref="N528:N533"/>
    <mergeCell ref="O528:O533"/>
    <mergeCell ref="P528:P533"/>
    <mergeCell ref="Q528:Q533"/>
    <mergeCell ref="B534:B539"/>
    <mergeCell ref="C534:C539"/>
    <mergeCell ref="D534:D539"/>
    <mergeCell ref="E534:E539"/>
    <mergeCell ref="F534:F539"/>
    <mergeCell ref="I534:I539"/>
    <mergeCell ref="J534:J539"/>
    <mergeCell ref="K534:K539"/>
    <mergeCell ref="L534:L539"/>
    <mergeCell ref="M534:M539"/>
    <mergeCell ref="N534:N539"/>
    <mergeCell ref="O534:O539"/>
    <mergeCell ref="P534:P539"/>
    <mergeCell ref="Q534:Q539"/>
    <mergeCell ref="B528:B533"/>
    <mergeCell ref="C528:C533"/>
    <mergeCell ref="D528:D533"/>
    <mergeCell ref="E528:E533"/>
    <mergeCell ref="F528:F533"/>
    <mergeCell ref="I528:I533"/>
    <mergeCell ref="J528:J533"/>
    <mergeCell ref="K528:K533"/>
    <mergeCell ref="L528:L533"/>
    <mergeCell ref="M540:M545"/>
    <mergeCell ref="N540:N545"/>
    <mergeCell ref="O540:O545"/>
    <mergeCell ref="P540:P545"/>
    <mergeCell ref="Q540:Q545"/>
    <mergeCell ref="B546:B551"/>
    <mergeCell ref="C546:C551"/>
    <mergeCell ref="D546:D551"/>
    <mergeCell ref="E546:E551"/>
    <mergeCell ref="F546:F551"/>
    <mergeCell ref="I546:I551"/>
    <mergeCell ref="J546:J551"/>
    <mergeCell ref="K546:K551"/>
    <mergeCell ref="L546:L551"/>
    <mergeCell ref="M546:M551"/>
    <mergeCell ref="N546:N551"/>
    <mergeCell ref="O546:O551"/>
    <mergeCell ref="P546:P551"/>
    <mergeCell ref="Q546:Q551"/>
    <mergeCell ref="B540:B545"/>
    <mergeCell ref="C540:C545"/>
    <mergeCell ref="D540:D545"/>
    <mergeCell ref="E540:E545"/>
    <mergeCell ref="F540:F545"/>
    <mergeCell ref="I540:I545"/>
    <mergeCell ref="J540:J545"/>
    <mergeCell ref="K540:K545"/>
    <mergeCell ref="L540:L545"/>
    <mergeCell ref="M552:M557"/>
    <mergeCell ref="N552:N557"/>
    <mergeCell ref="O552:O557"/>
    <mergeCell ref="P552:P557"/>
    <mergeCell ref="Q552:Q557"/>
    <mergeCell ref="B558:B563"/>
    <mergeCell ref="C558:C563"/>
    <mergeCell ref="D558:D563"/>
    <mergeCell ref="E558:E563"/>
    <mergeCell ref="F558:F563"/>
    <mergeCell ref="I558:I563"/>
    <mergeCell ref="J558:J563"/>
    <mergeCell ref="K558:K563"/>
    <mergeCell ref="L558:L563"/>
    <mergeCell ref="M558:M563"/>
    <mergeCell ref="N558:N563"/>
    <mergeCell ref="O558:O563"/>
    <mergeCell ref="P558:P563"/>
    <mergeCell ref="Q558:Q563"/>
    <mergeCell ref="B552:B557"/>
    <mergeCell ref="C552:C557"/>
    <mergeCell ref="D552:D557"/>
    <mergeCell ref="E552:E557"/>
    <mergeCell ref="F552:F557"/>
    <mergeCell ref="I552:I557"/>
    <mergeCell ref="J552:J557"/>
    <mergeCell ref="K552:K557"/>
    <mergeCell ref="L552:L557"/>
    <mergeCell ref="M564:M569"/>
    <mergeCell ref="N564:N569"/>
    <mergeCell ref="O564:O569"/>
    <mergeCell ref="P564:P569"/>
    <mergeCell ref="Q564:Q569"/>
    <mergeCell ref="B570:B575"/>
    <mergeCell ref="C570:C575"/>
    <mergeCell ref="D570:D575"/>
    <mergeCell ref="E570:E575"/>
    <mergeCell ref="F570:F575"/>
    <mergeCell ref="I570:I575"/>
    <mergeCell ref="J570:J575"/>
    <mergeCell ref="K570:K575"/>
    <mergeCell ref="L570:L575"/>
    <mergeCell ref="M570:M575"/>
    <mergeCell ref="N570:N575"/>
    <mergeCell ref="O570:O575"/>
    <mergeCell ref="P570:P575"/>
    <mergeCell ref="Q570:Q575"/>
    <mergeCell ref="B564:B569"/>
    <mergeCell ref="C564:C569"/>
    <mergeCell ref="D564:D569"/>
    <mergeCell ref="E564:E569"/>
    <mergeCell ref="F564:F569"/>
    <mergeCell ref="I564:I569"/>
    <mergeCell ref="J564:J569"/>
    <mergeCell ref="K564:K569"/>
    <mergeCell ref="L564:L569"/>
    <mergeCell ref="M576:M581"/>
    <mergeCell ref="N576:N581"/>
    <mergeCell ref="O576:O581"/>
    <mergeCell ref="P576:P581"/>
    <mergeCell ref="Q576:Q581"/>
    <mergeCell ref="B582:B587"/>
    <mergeCell ref="C582:C587"/>
    <mergeCell ref="D582:D587"/>
    <mergeCell ref="E582:E587"/>
    <mergeCell ref="F582:F587"/>
    <mergeCell ref="I582:I587"/>
    <mergeCell ref="J582:J587"/>
    <mergeCell ref="K582:K587"/>
    <mergeCell ref="L582:L587"/>
    <mergeCell ref="M582:M587"/>
    <mergeCell ref="N582:N587"/>
    <mergeCell ref="O582:O587"/>
    <mergeCell ref="P582:P587"/>
    <mergeCell ref="Q582:Q587"/>
    <mergeCell ref="B576:B581"/>
    <mergeCell ref="C576:C581"/>
    <mergeCell ref="D576:D581"/>
    <mergeCell ref="E576:E581"/>
    <mergeCell ref="F576:F581"/>
    <mergeCell ref="I576:I581"/>
    <mergeCell ref="J576:J581"/>
    <mergeCell ref="K576:K581"/>
    <mergeCell ref="L576:L581"/>
    <mergeCell ref="M588:M593"/>
    <mergeCell ref="N588:N593"/>
    <mergeCell ref="O588:O593"/>
    <mergeCell ref="P588:P593"/>
    <mergeCell ref="Q588:Q593"/>
    <mergeCell ref="B594:B599"/>
    <mergeCell ref="C594:C599"/>
    <mergeCell ref="D594:D599"/>
    <mergeCell ref="E594:E599"/>
    <mergeCell ref="F594:F599"/>
    <mergeCell ref="I594:I599"/>
    <mergeCell ref="J594:J599"/>
    <mergeCell ref="K594:K599"/>
    <mergeCell ref="L594:L599"/>
    <mergeCell ref="M594:M599"/>
    <mergeCell ref="N594:N599"/>
    <mergeCell ref="O594:O599"/>
    <mergeCell ref="P594:P599"/>
    <mergeCell ref="Q594:Q599"/>
    <mergeCell ref="B588:B593"/>
    <mergeCell ref="C588:C593"/>
    <mergeCell ref="D588:D593"/>
    <mergeCell ref="E588:E593"/>
    <mergeCell ref="F588:F593"/>
    <mergeCell ref="I588:I593"/>
    <mergeCell ref="J588:J593"/>
    <mergeCell ref="K588:K593"/>
    <mergeCell ref="L588:L593"/>
    <mergeCell ref="M600:M605"/>
    <mergeCell ref="N600:N605"/>
    <mergeCell ref="O600:O605"/>
    <mergeCell ref="P600:P605"/>
    <mergeCell ref="Q600:Q605"/>
    <mergeCell ref="B606:B611"/>
    <mergeCell ref="C606:C611"/>
    <mergeCell ref="D606:D611"/>
    <mergeCell ref="E606:E611"/>
    <mergeCell ref="F606:F611"/>
    <mergeCell ref="I606:I611"/>
    <mergeCell ref="J606:J611"/>
    <mergeCell ref="K606:K611"/>
    <mergeCell ref="L606:L611"/>
    <mergeCell ref="M606:M611"/>
    <mergeCell ref="N606:N611"/>
    <mergeCell ref="O606:O611"/>
    <mergeCell ref="P606:P611"/>
    <mergeCell ref="Q606:Q611"/>
    <mergeCell ref="B600:B605"/>
    <mergeCell ref="C600:C605"/>
    <mergeCell ref="D600:D605"/>
    <mergeCell ref="E600:E605"/>
    <mergeCell ref="F600:F605"/>
    <mergeCell ref="I600:I605"/>
    <mergeCell ref="J600:J605"/>
    <mergeCell ref="K600:K605"/>
    <mergeCell ref="L600:L605"/>
    <mergeCell ref="K624:K629"/>
    <mergeCell ref="L624:L629"/>
    <mergeCell ref="M612:M617"/>
    <mergeCell ref="N612:N617"/>
    <mergeCell ref="O612:O617"/>
    <mergeCell ref="P612:P617"/>
    <mergeCell ref="Q612:Q617"/>
    <mergeCell ref="B618:B623"/>
    <mergeCell ref="C618:C623"/>
    <mergeCell ref="D618:D623"/>
    <mergeCell ref="E618:E623"/>
    <mergeCell ref="F618:F623"/>
    <mergeCell ref="I618:I623"/>
    <mergeCell ref="J618:J623"/>
    <mergeCell ref="K618:K623"/>
    <mergeCell ref="L618:L623"/>
    <mergeCell ref="M618:M623"/>
    <mergeCell ref="N618:N623"/>
    <mergeCell ref="O618:O623"/>
    <mergeCell ref="P618:P623"/>
    <mergeCell ref="Q618:Q623"/>
    <mergeCell ref="B612:B617"/>
    <mergeCell ref="C612:C617"/>
    <mergeCell ref="D612:D617"/>
    <mergeCell ref="E612:E617"/>
    <mergeCell ref="F612:F617"/>
    <mergeCell ref="I612:I617"/>
    <mergeCell ref="J612:J617"/>
    <mergeCell ref="K612:K617"/>
    <mergeCell ref="L612:L617"/>
    <mergeCell ref="E636:E641"/>
    <mergeCell ref="F636:F641"/>
    <mergeCell ref="I636:I641"/>
    <mergeCell ref="J636:J641"/>
    <mergeCell ref="K636:K641"/>
    <mergeCell ref="L636:L641"/>
    <mergeCell ref="M624:M629"/>
    <mergeCell ref="N624:N629"/>
    <mergeCell ref="O624:O629"/>
    <mergeCell ref="P624:P629"/>
    <mergeCell ref="Q624:Q629"/>
    <mergeCell ref="B630:B635"/>
    <mergeCell ref="C630:C635"/>
    <mergeCell ref="D630:D635"/>
    <mergeCell ref="E630:E635"/>
    <mergeCell ref="F630:F635"/>
    <mergeCell ref="I630:I635"/>
    <mergeCell ref="J630:J635"/>
    <mergeCell ref="K630:K635"/>
    <mergeCell ref="L630:L635"/>
    <mergeCell ref="M630:M635"/>
    <mergeCell ref="N630:N635"/>
    <mergeCell ref="O630:O635"/>
    <mergeCell ref="P630:P635"/>
    <mergeCell ref="Q630:Q635"/>
    <mergeCell ref="B624:B629"/>
    <mergeCell ref="C624:C629"/>
    <mergeCell ref="D624:D629"/>
    <mergeCell ref="E624:E629"/>
    <mergeCell ref="F624:F629"/>
    <mergeCell ref="I624:I629"/>
    <mergeCell ref="J624:J629"/>
    <mergeCell ref="Q654:Q659"/>
    <mergeCell ref="B648:B653"/>
    <mergeCell ref="C648:C653"/>
    <mergeCell ref="D648:D653"/>
    <mergeCell ref="E648:E653"/>
    <mergeCell ref="F648:F653"/>
    <mergeCell ref="I648:I653"/>
    <mergeCell ref="J648:J653"/>
    <mergeCell ref="K648:K653"/>
    <mergeCell ref="L648:L653"/>
    <mergeCell ref="M636:M641"/>
    <mergeCell ref="N636:N641"/>
    <mergeCell ref="O636:O641"/>
    <mergeCell ref="P636:P641"/>
    <mergeCell ref="Q636:Q641"/>
    <mergeCell ref="B642:B647"/>
    <mergeCell ref="C642:C647"/>
    <mergeCell ref="D642:D647"/>
    <mergeCell ref="E642:E647"/>
    <mergeCell ref="F642:F647"/>
    <mergeCell ref="I642:I647"/>
    <mergeCell ref="J642:J647"/>
    <mergeCell ref="K642:K647"/>
    <mergeCell ref="L642:L647"/>
    <mergeCell ref="M642:M647"/>
    <mergeCell ref="N642:N647"/>
    <mergeCell ref="O642:O647"/>
    <mergeCell ref="P642:P647"/>
    <mergeCell ref="Q642:Q647"/>
    <mergeCell ref="B636:B641"/>
    <mergeCell ref="C636:C641"/>
    <mergeCell ref="D636:D641"/>
    <mergeCell ref="M660:M665"/>
    <mergeCell ref="N660:N665"/>
    <mergeCell ref="O660:O665"/>
    <mergeCell ref="P660:P665"/>
    <mergeCell ref="Q660:Q665"/>
    <mergeCell ref="B660:B665"/>
    <mergeCell ref="C660:C665"/>
    <mergeCell ref="D660:D665"/>
    <mergeCell ref="E660:E665"/>
    <mergeCell ref="F660:F665"/>
    <mergeCell ref="I660:I665"/>
    <mergeCell ref="J660:J665"/>
    <mergeCell ref="K660:K665"/>
    <mergeCell ref="L660:L665"/>
    <mergeCell ref="M648:M653"/>
    <mergeCell ref="N648:N653"/>
    <mergeCell ref="O648:O653"/>
    <mergeCell ref="P648:P653"/>
    <mergeCell ref="Q648:Q653"/>
    <mergeCell ref="B654:B659"/>
    <mergeCell ref="C654:C659"/>
    <mergeCell ref="D654:D659"/>
    <mergeCell ref="E654:E659"/>
    <mergeCell ref="F654:F659"/>
    <mergeCell ref="I654:I659"/>
    <mergeCell ref="J654:J659"/>
    <mergeCell ref="K654:K659"/>
    <mergeCell ref="L654:L659"/>
    <mergeCell ref="M654:M659"/>
    <mergeCell ref="N654:N659"/>
    <mergeCell ref="O654:O659"/>
    <mergeCell ref="P654:P659"/>
    <mergeCell ref="S2:T5"/>
    <mergeCell ref="C6:C11"/>
    <mergeCell ref="C12:C17"/>
    <mergeCell ref="C18:C23"/>
    <mergeCell ref="C24:C29"/>
    <mergeCell ref="C186:C191"/>
    <mergeCell ref="C192:C197"/>
    <mergeCell ref="C198:C203"/>
    <mergeCell ref="C204:C209"/>
    <mergeCell ref="C210:C215"/>
    <mergeCell ref="C216:C221"/>
    <mergeCell ref="C222:C227"/>
    <mergeCell ref="C228:C233"/>
    <mergeCell ref="C234:C239"/>
    <mergeCell ref="C120:C125"/>
    <mergeCell ref="C126:C131"/>
    <mergeCell ref="C132:C137"/>
    <mergeCell ref="C138:C143"/>
    <mergeCell ref="C144:C149"/>
    <mergeCell ref="C150:C155"/>
    <mergeCell ref="C156:C161"/>
    <mergeCell ref="C162:C167"/>
    <mergeCell ref="C168:C173"/>
    <mergeCell ref="M228:M233"/>
    <mergeCell ref="N228:N233"/>
    <mergeCell ref="O228:O233"/>
    <mergeCell ref="P228:P233"/>
    <mergeCell ref="Q228:Q233"/>
    <mergeCell ref="M216:M221"/>
    <mergeCell ref="N216:N221"/>
    <mergeCell ref="O216:O221"/>
    <mergeCell ref="P216:P221"/>
    <mergeCell ref="M522:M527"/>
    <mergeCell ref="N522:N527"/>
    <mergeCell ref="O522:O527"/>
    <mergeCell ref="P522:P527"/>
    <mergeCell ref="Q522:Q527"/>
    <mergeCell ref="B522:B527"/>
    <mergeCell ref="C522:C527"/>
    <mergeCell ref="D522:D527"/>
    <mergeCell ref="E522:E527"/>
    <mergeCell ref="F522:F527"/>
    <mergeCell ref="I522:I527"/>
    <mergeCell ref="J522:J527"/>
    <mergeCell ref="K522:K527"/>
    <mergeCell ref="L522:L527"/>
    <mergeCell ref="C450:C455"/>
    <mergeCell ref="C456:C461"/>
    <mergeCell ref="C462:C467"/>
    <mergeCell ref="C468:C473"/>
    <mergeCell ref="C474:C479"/>
    <mergeCell ref="C480:C485"/>
    <mergeCell ref="C486:C491"/>
    <mergeCell ref="C492:C497"/>
    <mergeCell ref="C498:C503"/>
    <mergeCell ref="M516:M521"/>
    <mergeCell ref="N516:N521"/>
    <mergeCell ref="O516:O521"/>
    <mergeCell ref="P516:P521"/>
    <mergeCell ref="Q516:Q521"/>
    <mergeCell ref="B516:B521"/>
    <mergeCell ref="D516:D521"/>
    <mergeCell ref="E516:E521"/>
    <mergeCell ref="F516:F521"/>
  </mergeCells>
  <phoneticPr fontId="1" type="noConversion"/>
  <conditionalFormatting sqref="G6:H1048576">
    <cfRule type="expression" dxfId="4" priority="82">
      <formula>$G6="-"</formula>
    </cfRule>
  </conditionalFormatting>
  <dataValidations count="4">
    <dataValidation type="decimal" allowBlank="1" showInputMessage="1" showErrorMessage="1" error="點數最多為2點" promptTitle="輸入0-2" sqref="I6:I1049" xr:uid="{19A5BD51-7527-4014-AB04-1CBCC52681BC}">
      <formula1>0</formula1>
      <formula2>2</formula2>
    </dataValidation>
    <dataValidation type="list" allowBlank="1" showInputMessage="1" sqref="L6:L1049" xr:uid="{3515D63A-D239-4A65-A8A7-F068970C448C}">
      <formula1>"X"</formula1>
    </dataValidation>
    <dataValidation type="list" allowBlank="1" showInputMessage="1" showErrorMessage="1" sqref="J6:J1048576" xr:uid="{6003E3A2-E04D-42EF-A41F-1097ADC5DD4E}">
      <formula1>"V"</formula1>
    </dataValidation>
    <dataValidation type="decimal" allowBlank="1" showInputMessage="1" showErrorMessage="1" error="點數最多為2點" sqref="O6:O1048576" xr:uid="{DF6D01B2-1D58-47C0-8489-2C85D7802072}">
      <formula1>0</formula1>
      <formula2>2</formula2>
    </dataValidation>
  </dataValidations>
  <pageMargins left="0.7" right="0.7" top="0.75" bottom="0.75" header="0.3" footer="0.3"/>
  <pageSetup paperSize="9" orientation="portrait" r:id="rId1"/>
  <ignoredErrors>
    <ignoredError sqref="P7:P11 B6 F6 F18:F29 B7:B29 F7 F8 F9 F10 F11 F12 F13 F14 F15 F16 F17"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81" id="{00000000-000E-0000-0400-000002000000}">
            <xm:f>$N6=對照用!$I$2</xm:f>
            <x14:dxf>
              <fill>
                <patternFill>
                  <bgColor theme="0" tint="-0.24994659260841701"/>
                </patternFill>
              </fill>
            </x14:dxf>
          </x14:cfRule>
          <xm:sqref>P6:P1048576 B6:N1049</xm:sqref>
        </x14:conditionalFormatting>
        <x14:conditionalFormatting xmlns:xm="http://schemas.microsoft.com/office/excel/2006/main">
          <x14:cfRule type="expression" priority="24" id="{08AA16B5-BDF9-4E65-975C-DB0438AF3387}">
            <xm:f>$N6=對照用!$I$4</xm:f>
            <x14:dxf>
              <fill>
                <patternFill>
                  <bgColor theme="0" tint="-0.24994659260841701"/>
                </patternFill>
              </fill>
            </x14:dxf>
          </x14:cfRule>
          <x14:cfRule type="expression" priority="80" id="{B8B6B244-19F6-400E-876B-E0BB8E357897}">
            <xm:f>$N6=對照用!$I$3</xm:f>
            <x14:dxf>
              <fill>
                <patternFill>
                  <bgColor theme="0" tint="-0.24994659260841701"/>
                </patternFill>
              </fill>
            </x14:dxf>
          </x14:cfRule>
          <xm:sqref>B6:P1049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xr:uid="{A574A38C-F0E9-4F95-8E11-233B47953D03}">
          <x14:formula1>
            <xm:f>對照用!$K$2:$K$13</xm:f>
          </x14:formula1>
          <xm:sqref>Q6:Q1049</xm:sqref>
        </x14:dataValidation>
        <x14:dataValidation type="list" allowBlank="1" showInputMessage="1" xr:uid="{85410B0A-9F6B-43B9-9C4D-9B0E6EE2D05D}">
          <x14:formula1>
            <xm:f>對照用!$N$2:$N$6</xm:f>
          </x14:formula1>
          <xm:sqref>O2</xm:sqref>
        </x14:dataValidation>
        <x14:dataValidation type="list" allowBlank="1" showInputMessage="1" showErrorMessage="1" error="請使用下拉選單！" xr:uid="{9BCA4200-C6EE-49AD-88CB-2ECD9F3E12FC}">
          <x14:formula1>
            <xm:f>對照用!$G$2:$G$16</xm:f>
          </x14:formula1>
          <xm:sqref>E6:E1049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DFF0-8604-45B7-9D99-DED80E92BB42}">
  <sheetPr codeName="工作表12"/>
  <dimension ref="A1:AE140"/>
  <sheetViews>
    <sheetView workbookViewId="0"/>
  </sheetViews>
  <sheetFormatPr defaultColWidth="8.6640625" defaultRowHeight="15.6"/>
  <cols>
    <col min="1" max="1" width="3" style="1" customWidth="1"/>
    <col min="2" max="2" width="4.25" style="2" customWidth="1"/>
    <col min="3" max="3" width="3.75" style="1" customWidth="1"/>
    <col min="4" max="4" width="19.4140625" style="2" customWidth="1"/>
    <col min="5" max="5" width="4.25" style="2" hidden="1" customWidth="1"/>
    <col min="6" max="16" width="4.25" style="2" customWidth="1"/>
    <col min="17" max="17" width="4.25" style="1" customWidth="1"/>
    <col min="18" max="19" width="3.4140625" style="1" customWidth="1"/>
    <col min="20" max="20" width="4.58203125" style="1" customWidth="1"/>
    <col min="21" max="21" width="4.6640625" style="2" customWidth="1"/>
    <col min="22" max="22" width="8.6640625" style="1"/>
    <col min="23" max="23" width="8.6640625" style="2"/>
    <col min="24" max="25" width="8.6640625" style="1"/>
    <col min="26" max="26" width="8.6640625" style="2"/>
    <col min="27" max="29" width="8.6640625" style="1"/>
    <col min="30" max="16384" width="8.6640625" style="2"/>
  </cols>
  <sheetData>
    <row r="1" spans="1:31" ht="37.200000000000003" customHeight="1">
      <c r="A1" s="24" t="s">
        <v>0</v>
      </c>
      <c r="B1" s="25" t="s">
        <v>13</v>
      </c>
      <c r="C1" s="25" t="s">
        <v>42</v>
      </c>
      <c r="D1" s="25" t="s">
        <v>27</v>
      </c>
      <c r="E1" s="25" t="s">
        <v>37</v>
      </c>
      <c r="F1" s="26" t="s">
        <v>28</v>
      </c>
      <c r="G1" s="26" t="s">
        <v>15</v>
      </c>
      <c r="H1" s="26" t="s">
        <v>29</v>
      </c>
      <c r="I1" s="26" t="s">
        <v>16</v>
      </c>
      <c r="J1" s="26" t="s">
        <v>30</v>
      </c>
      <c r="K1" s="26" t="s">
        <v>17</v>
      </c>
      <c r="L1" s="26" t="s">
        <v>31</v>
      </c>
      <c r="M1" s="26" t="s">
        <v>18</v>
      </c>
      <c r="N1" s="26" t="s">
        <v>32</v>
      </c>
      <c r="O1" s="26" t="s">
        <v>19</v>
      </c>
      <c r="P1" s="26" t="s">
        <v>33</v>
      </c>
      <c r="Q1" s="26" t="s">
        <v>20</v>
      </c>
      <c r="R1" s="25" t="s">
        <v>3</v>
      </c>
      <c r="S1" s="27" t="s">
        <v>34</v>
      </c>
      <c r="T1" s="25" t="s">
        <v>35</v>
      </c>
      <c r="U1" s="28" t="s">
        <v>45</v>
      </c>
      <c r="V1" s="28" t="s">
        <v>46</v>
      </c>
      <c r="W1" s="28" t="s">
        <v>47</v>
      </c>
      <c r="X1" s="28" t="s">
        <v>48</v>
      </c>
      <c r="Y1" s="28" t="s">
        <v>44</v>
      </c>
      <c r="Z1" s="28" t="s">
        <v>49</v>
      </c>
      <c r="AA1" s="29" t="s">
        <v>21</v>
      </c>
      <c r="AB1" s="29" t="s">
        <v>36</v>
      </c>
      <c r="AC1" s="29" t="s">
        <v>25</v>
      </c>
      <c r="AD1" s="29" t="s">
        <v>50</v>
      </c>
      <c r="AE1" s="29" t="s">
        <v>51</v>
      </c>
    </row>
    <row r="2" spans="1:31">
      <c r="A2" s="21" t="str" cm="1">
        <f t="array" ref="A2">INDEX('申請表 Application Form'!$B$5:$Q$1048576,ROW()*6-10,COLUMN())</f>
        <v/>
      </c>
      <c r="B2" s="22" t="str" cm="1">
        <f t="array" ref="B2">IF(INDEX('申請表 Application Form'!$B$5:$Q$1048576,ROW()*6-10,COLUMN())=0,"",INDEX('申請表 Application Form'!$B$5:$Q$1048576,ROW()*6-10,COLUMN()))</f>
        <v/>
      </c>
      <c r="C2" s="21" t="str" cm="1">
        <f t="array" ref="C2">IF(INDEX('申請表 Application Form'!$B$5:$Q$1048576,ROW()*6-10,COLUMN())=0,"",INDEX('申請表 Application Form'!$B$5:$Q$1048576,ROW()*6-10,COLUMN()))</f>
        <v/>
      </c>
      <c r="D2" s="22" t="str" cm="1">
        <f t="array" ref="D2">IF(INDEX('申請表 Application Form'!$B$5:$Q$1048576,ROW()*6-10,COLUMN())=0,"",INDEX('申請表 Application Form'!$B$5:$Q$1048576,ROW()*6-10,COLUMN()))</f>
        <v/>
      </c>
      <c r="E2" s="22" t="str" cm="1">
        <f t="array" ref="E2">INDEX('申請表 Application Form'!$B$5:$Q$1048576,2+((ROW()-2)*6),5)</f>
        <v xml:space="preserve"> </v>
      </c>
      <c r="F2" s="22" t="str" cm="1">
        <f t="array" ref="F2">IF(INDEX('申請表 Application Form'!$B$5:$Q$1048576,2+((ROW()-2)*6),6)=0,"",INDEX('申請表 Application Form'!$B$5:$Q$1048576,2+((ROW()-2)*6),6))</f>
        <v/>
      </c>
      <c r="G2" s="22" t="str" cm="1">
        <f t="array" ref="G2">IF(INDEX('申請表 Application Form'!$B$5:$Q$1048576,2+((ROW()-2)*6),7)=0,"",INDEX('申請表 Application Form'!$B$5:$Q$1048576,2+((ROW()-2)*6),7))</f>
        <v/>
      </c>
      <c r="H2" s="22" t="str" cm="1">
        <f t="array" ref="H2">IF(INDEX('申請表 Application Form'!$B$5:$Q$1048576,3+((ROW()-2)*6),6)=0,"",INDEX('申請表 Application Form'!$B$5:$Q$1048576,3+((ROW()-2)*6),6))</f>
        <v/>
      </c>
      <c r="I2" s="22" t="str" cm="1">
        <f t="array" ref="I2">IF(INDEX('申請表 Application Form'!$B$5:$Q$1048576,3+((ROW()-2)*6),7)=0,"",INDEX('申請表 Application Form'!$B$5:$Q$1048576,3+((ROW()-2)*6),7))</f>
        <v/>
      </c>
      <c r="J2" s="22" t="str" cm="1">
        <f t="array" ref="J2">IF(INDEX('申請表 Application Form'!$B$5:$Q$1048576,4+((ROW()-2)*6),6)=0,"",INDEX('申請表 Application Form'!$B$5:$Q$1048576,4+((ROW()-2)*6),6))</f>
        <v/>
      </c>
      <c r="K2" s="22" t="str" cm="1">
        <f t="array" ref="K2">IF(INDEX('申請表 Application Form'!$B$5:$Q$1048576,4+((ROW()-2)*6),7)=0,"",INDEX('申請表 Application Form'!$B$5:$Q$1048576,4+((ROW()-2)*6),7))</f>
        <v/>
      </c>
      <c r="L2" s="22" t="str" cm="1">
        <f t="array" ref="L2">IF(INDEX('申請表 Application Form'!$B$5:$Q$1048576,5+((ROW()-2)*6),6)=0,"",INDEX('申請表 Application Form'!$B$5:$Q$1048576,5+((ROW()-2)*6),6))</f>
        <v/>
      </c>
      <c r="M2" s="22" t="str" cm="1">
        <f t="array" ref="M2">IF(INDEX('申請表 Application Form'!$B$5:$Q$1048576,5+((ROW()-2)*6),7)=0,"",INDEX('申請表 Application Form'!$B$5:$Q$1048576,5+((ROW()-2)*6),7))</f>
        <v/>
      </c>
      <c r="N2" s="22" t="str" cm="1">
        <f t="array" ref="N2">IF(INDEX('申請表 Application Form'!$B$5:$Q$1048576,6+((ROW()-2)*6),6)=0,"",INDEX('申請表 Application Form'!$B$5:$Q$1048576,6+((ROW()-2)*6),6))</f>
        <v/>
      </c>
      <c r="O2" s="22" t="str" cm="1">
        <f t="array" ref="O2">IF(INDEX('申請表 Application Form'!$B$5:$Q$1048576,6+((ROW()-2)*6),7)=0,"",INDEX('申請表 Application Form'!$B$5:$Q$1048576,6+((ROW()-2)*6),7))</f>
        <v/>
      </c>
      <c r="P2" s="22" t="str" cm="1">
        <f t="array" ref="P2">IF(INDEX('申請表 Application Form'!$B$5:$Q$1048576,7+((ROW()-2)*6),6)=0,"",INDEX('申請表 Application Form'!$B$5:$Q$1048576,7+((ROW()-2)*6),6))</f>
        <v/>
      </c>
      <c r="Q2" s="22" t="str" cm="1">
        <f t="array" ref="Q2">IF(INDEX('申請表 Application Form'!$B$5:$Q$1048576,7+((ROW()-2)*6),7)=0,"",INDEX('申請表 Application Form'!$B$5:$Q$1048576,7+((ROW()-2)*6),7))</f>
        <v/>
      </c>
      <c r="R2" s="14" t="str" cm="1">
        <f t="array" ref="R2">IF(INDEX('申請表 Application Form'!$B$5:$Q$1048576,ROW()*6-10,COLUMN()-10)=0,"",INDEX('申請表 Application Form'!$B$5:$Q$1048576,ROW()*6-10,COLUMN()-10))</f>
        <v/>
      </c>
      <c r="S2" s="21" t="str" cm="1">
        <f t="array" ref="S2">IF(INDEX('申請表 Application Form'!$B$5:$Q$1048576,ROW()*6-10,COLUMN()-10)=0,"",INDEX('申請表 Application Form'!$B$5:$Q$1048576,ROW()*6-10,COLUMN()-10))</f>
        <v/>
      </c>
      <c r="T2" s="21" t="str" cm="1">
        <f t="array" ref="T2">IF(INDEX('申請表 Application Form'!$B$5:$Q$1048576,ROW()*6-10,COLUMN()-10)=0,"",INDEX('申請表 Application Form'!$B$5:$Q$1048576,ROW()*6-10,COLUMN()-10))</f>
        <v/>
      </c>
      <c r="U2" s="22" t="str" cm="1">
        <f t="array" ref="U2">IF(INDEX('申請表 Application Form'!$B$5:$Q$1048576,ROW()*6-10,COLUMN()-10)=0,"",INDEX('申請表 Application Form'!$B$5:$Q$1048576,ROW()*6-10,COLUMN()-10))</f>
        <v/>
      </c>
      <c r="V2" s="21" t="str" cm="1">
        <f t="array" ref="V2">IF(INDEX('申請表 Application Form'!$B$5:$Q$1048576,ROW()*6-10,COLUMN()-10)=0,"",INDEX('申請表 Application Form'!$B$5:$Q$1048576,ROW()*6-10,COLUMN()-10))</f>
        <v/>
      </c>
      <c r="W2" s="22" t="str" cm="1">
        <f t="array" ref="W2">INDEX('申請表 Application Form'!$B$5:$Q$1048576,ROW()*6-10,COLUMN()-10)</f>
        <v/>
      </c>
      <c r="X2" s="21" t="str" cm="1">
        <f t="array" ref="X2">IF(INDEX('申請表 Application Form'!$B$5:$Q$1048576,ROW()*6-10,COLUMN()-10)=0,"",INDEX('申請表 Application Form'!$B$5:$Q$1048576,ROW()*6-10,COLUMN()-10))</f>
        <v/>
      </c>
      <c r="Y2" s="21" t="str" cm="1">
        <f t="array" ref="Y2">INDEX('申請表 Application Form'!$B$5:$Q$1048576,ROW()*6-10,COLUMN()-10)</f>
        <v/>
      </c>
      <c r="Z2" s="22" t="str" cm="1">
        <f t="array" ref="Z2">IF(INDEX('申請表 Application Form'!$B$5:$Q$1048576,ROW()*6-10,COLUMN()-10)=0,"",INDEX('申請表 Application Form'!$B$5:$Q$1048576,ROW()*6-10,COLUMN()-10))</f>
        <v/>
      </c>
      <c r="AA2" s="23">
        <f>'申請表 Application Form'!H2</f>
        <v>0</v>
      </c>
      <c r="AB2" s="23">
        <f>'申請表 Application Form'!K2</f>
        <v>0</v>
      </c>
      <c r="AC2" s="40">
        <f>'申請表 Application Form'!M2</f>
        <v>0</v>
      </c>
      <c r="AD2" s="41" t="str">
        <f>IF(COUNTIFS('申請表 Application Form'!$L$6:$L$1048576,'申請表 Application Form'!$E$2)&gt;0,IF('申請表 Application Form'!$M$2&gt;0,"符合彈薪支領","不符合彈薪獎勵標準:
未達最低基數(5積點)"),IF('申請表 Application Form'!$M$2&gt;0,"不符合彈薪獎勵標準:
當年未獲獎勵項目","不符合彈薪獎勵標準:
未達最低基數且當年未獲獎勵項目"))</f>
        <v>不符合彈薪獎勵標準:
未達最低基數且當年未獲獎勵項目</v>
      </c>
      <c r="AE2" s="23">
        <f>AB2-AA2</f>
        <v>0</v>
      </c>
    </row>
    <row r="3" spans="1:31">
      <c r="A3" s="21" t="str" cm="1">
        <f t="array" ref="A3">INDEX('申請表 Application Form'!$B$5:$Q$1048576,ROW()*6-10,COLUMN())</f>
        <v/>
      </c>
      <c r="B3" s="22" t="str" cm="1">
        <f t="array" ref="B3">IF(INDEX('申請表 Application Form'!$B$5:$Q$1048576,ROW()*6-10,COLUMN())=0,"",INDEX('申請表 Application Form'!$B$5:$Q$1048576,ROW()*6-10,COLUMN()))</f>
        <v/>
      </c>
      <c r="C3" s="21" t="str" cm="1">
        <f t="array" ref="C3">IF(INDEX('申請表 Application Form'!$B$5:$Q$1048576,ROW()*6-10,COLUMN())=0,"",INDEX('申請表 Application Form'!$B$5:$Q$1048576,ROW()*6-10,COLUMN()))</f>
        <v/>
      </c>
      <c r="D3" s="22" t="str" cm="1">
        <f t="array" ref="D3">IF(INDEX('申請表 Application Form'!$B$5:$Q$1048576,ROW()*6-10,COLUMN())=0,"",INDEX('申請表 Application Form'!$B$5:$Q$1048576,ROW()*6-10,COLUMN()))</f>
        <v/>
      </c>
      <c r="E3" s="22" t="str" cm="1">
        <f t="array" ref="E3">INDEX('申請表 Application Form'!$B$5:$Q$1048576,2+((ROW()-2)*6),5)</f>
        <v xml:space="preserve"> </v>
      </c>
      <c r="F3" s="22" t="str" cm="1">
        <f t="array" ref="F3">IF(INDEX('申請表 Application Form'!$B$5:$Q$1048576,2+((ROW()-2)*6),6)=0,"",INDEX('申請表 Application Form'!$B$5:$Q$1048576,2+((ROW()-2)*6),6))</f>
        <v/>
      </c>
      <c r="G3" s="22" t="str" cm="1">
        <f t="array" ref="G3">IF(INDEX('申請表 Application Form'!$B$5:$Q$1048576,2+((ROW()-2)*6),7)=0,"",INDEX('申請表 Application Form'!$B$5:$Q$1048576,2+((ROW()-2)*6),7))</f>
        <v/>
      </c>
      <c r="H3" s="22" t="str" cm="1">
        <f t="array" ref="H3">IF(INDEX('申請表 Application Form'!$B$5:$Q$1048576,3+((ROW()-2)*6),6)=0,"",INDEX('申請表 Application Form'!$B$5:$Q$1048576,3+((ROW()-2)*6),6))</f>
        <v/>
      </c>
      <c r="I3" s="22" t="str" cm="1">
        <f t="array" ref="I3">IF(INDEX('申請表 Application Form'!$B$5:$Q$1048576,3+((ROW()-2)*6),7)=0,"",INDEX('申請表 Application Form'!$B$5:$Q$1048576,3+((ROW()-2)*6),7))</f>
        <v/>
      </c>
      <c r="J3" s="22" t="str" cm="1">
        <f t="array" ref="J3">IF(INDEX('申請表 Application Form'!$B$5:$Q$1048576,4+((ROW()-2)*6),6)=0,"",INDEX('申請表 Application Form'!$B$5:$Q$1048576,4+((ROW()-2)*6),6))</f>
        <v/>
      </c>
      <c r="K3" s="22" t="str" cm="1">
        <f t="array" ref="K3">IF(INDEX('申請表 Application Form'!$B$5:$Q$1048576,4+((ROW()-2)*6),7)=0,"",INDEX('申請表 Application Form'!$B$5:$Q$1048576,4+((ROW()-2)*6),7))</f>
        <v/>
      </c>
      <c r="L3" s="22" t="str" cm="1">
        <f t="array" ref="L3">IF(INDEX('申請表 Application Form'!$B$5:$Q$1048576,5+((ROW()-2)*6),6)=0,"",INDEX('申請表 Application Form'!$B$5:$Q$1048576,5+((ROW()-2)*6),6))</f>
        <v/>
      </c>
      <c r="M3" s="22" t="str" cm="1">
        <f t="array" ref="M3">IF(INDEX('申請表 Application Form'!$B$5:$Q$1048576,5+((ROW()-2)*6),7)=0,"",INDEX('申請表 Application Form'!$B$5:$Q$1048576,5+((ROW()-2)*6),7))</f>
        <v/>
      </c>
      <c r="N3" s="22" t="str" cm="1">
        <f t="array" ref="N3">IF(INDEX('申請表 Application Form'!$B$5:$Q$1048576,6+((ROW()-2)*6),6)=0,"",INDEX('申請表 Application Form'!$B$5:$Q$1048576,6+((ROW()-2)*6),6))</f>
        <v/>
      </c>
      <c r="O3" s="22" t="str" cm="1">
        <f t="array" ref="O3">IF(INDEX('申請表 Application Form'!$B$5:$Q$1048576,6+((ROW()-2)*6),7)=0,"",INDEX('申請表 Application Form'!$B$5:$Q$1048576,6+((ROW()-2)*6),7))</f>
        <v/>
      </c>
      <c r="P3" s="22" t="str" cm="1">
        <f t="array" ref="P3">IF(INDEX('申請表 Application Form'!$B$5:$Q$1048576,7+((ROW()-2)*6),6)=0,"",INDEX('申請表 Application Form'!$B$5:$Q$1048576,7+((ROW()-2)*6),6))</f>
        <v/>
      </c>
      <c r="Q3" s="22" t="str" cm="1">
        <f t="array" ref="Q3">IF(INDEX('申請表 Application Form'!$B$5:$Q$1048576,7+((ROW()-2)*6),7)=0,"",INDEX('申請表 Application Form'!$B$5:$Q$1048576,7+((ROW()-2)*6),7))</f>
        <v/>
      </c>
      <c r="R3" s="14" t="str" cm="1">
        <f t="array" ref="R3">IF(INDEX('申請表 Application Form'!$B$5:$Q$1048576,ROW()*6-10,COLUMN()-10)=0,"",INDEX('申請表 Application Form'!$B$5:$Q$1048576,ROW()*6-10,COLUMN()-10))</f>
        <v/>
      </c>
      <c r="S3" s="21" t="str" cm="1">
        <f t="array" ref="S3">IF(INDEX('申請表 Application Form'!$B$5:$Q$1048576,ROW()*6-10,COLUMN()-10)=0,"",INDEX('申請表 Application Form'!$B$5:$Q$1048576,ROW()*6-10,COLUMN()-10))</f>
        <v/>
      </c>
      <c r="T3" s="21" t="str" cm="1">
        <f t="array" ref="T3">IF(INDEX('申請表 Application Form'!$B$5:$Q$1048576,ROW()*6-10,COLUMN()-10)=0,"",INDEX('申請表 Application Form'!$B$5:$Q$1048576,ROW()*6-10,COLUMN()-10))</f>
        <v/>
      </c>
      <c r="U3" s="22" t="str" cm="1">
        <f t="array" ref="U3">IF(INDEX('申請表 Application Form'!$B$5:$Q$1048576,ROW()*6-10,COLUMN()-10)=0,"",INDEX('申請表 Application Form'!$B$5:$Q$1048576,ROW()*6-10,COLUMN()-10))</f>
        <v/>
      </c>
      <c r="V3" s="21" t="str" cm="1">
        <f t="array" ref="V3">IF(INDEX('申請表 Application Form'!$B$5:$Q$1048576,ROW()*6-10,COLUMN()-10)=0,"",INDEX('申請表 Application Form'!$B$5:$Q$1048576,ROW()*6-10,COLUMN()-10))</f>
        <v/>
      </c>
      <c r="W3" s="22" t="str" cm="1">
        <f t="array" ref="W3">INDEX('申請表 Application Form'!$B$5:$Q$1048576,ROW()*6-10,COLUMN()-10)</f>
        <v/>
      </c>
      <c r="X3" s="21" t="str" cm="1">
        <f t="array" ref="X3">IF(INDEX('申請表 Application Form'!$B$5:$Q$1048576,ROW()*6-10,COLUMN()-10)=0,"",INDEX('申請表 Application Form'!$B$5:$Q$1048576,ROW()*6-10,COLUMN()-10))</f>
        <v/>
      </c>
      <c r="Y3" s="21" t="str" cm="1">
        <f t="array" ref="Y3">INDEX('申請表 Application Form'!$B$5:$Q$1048576,ROW()*6-10,COLUMN()-10)</f>
        <v/>
      </c>
      <c r="Z3" s="22" t="str" cm="1">
        <f t="array" ref="Z3">IF(INDEX('申請表 Application Form'!$B$5:$Q$1048576,ROW()*6-10,COLUMN()-10)=0,"",INDEX('申請表 Application Form'!$B$5:$Q$1048576,ROW()*6-10,COLUMN()-10))</f>
        <v/>
      </c>
    </row>
    <row r="4" spans="1:31">
      <c r="A4" s="21" t="str" cm="1">
        <f t="array" ref="A4">INDEX('申請表 Application Form'!$B$5:$Q$1048576,ROW()*6-10,COLUMN())</f>
        <v/>
      </c>
      <c r="B4" s="22" t="str" cm="1">
        <f t="array" ref="B4">IF(INDEX('申請表 Application Form'!$B$5:$Q$1048576,ROW()*6-10,COLUMN())=0,"",INDEX('申請表 Application Form'!$B$5:$Q$1048576,ROW()*6-10,COLUMN()))</f>
        <v/>
      </c>
      <c r="C4" s="21" t="str" cm="1">
        <f t="array" ref="C4">IF(INDEX('申請表 Application Form'!$B$5:$Q$1048576,ROW()*6-10,COLUMN())=0,"",INDEX('申請表 Application Form'!$B$5:$Q$1048576,ROW()*6-10,COLUMN()))</f>
        <v/>
      </c>
      <c r="D4" s="22" t="str" cm="1">
        <f t="array" ref="D4">IF(INDEX('申請表 Application Form'!$B$5:$Q$1048576,ROW()*6-10,COLUMN())=0,"",INDEX('申請表 Application Form'!$B$5:$Q$1048576,ROW()*6-10,COLUMN()))</f>
        <v/>
      </c>
      <c r="E4" s="22" t="str" cm="1">
        <f t="array" ref="E4">INDEX('申請表 Application Form'!$B$5:$Q$1048576,2+((ROW()-2)*6),5)</f>
        <v xml:space="preserve"> </v>
      </c>
      <c r="F4" s="22" t="str" cm="1">
        <f t="array" ref="F4">IF(INDEX('申請表 Application Form'!$B$5:$Q$1048576,2+((ROW()-2)*6),6)=0,"",INDEX('申請表 Application Form'!$B$5:$Q$1048576,2+((ROW()-2)*6),6))</f>
        <v/>
      </c>
      <c r="G4" s="22" t="str" cm="1">
        <f t="array" ref="G4">IF(INDEX('申請表 Application Form'!$B$5:$Q$1048576,2+((ROW()-2)*6),7)=0,"",INDEX('申請表 Application Form'!$B$5:$Q$1048576,2+((ROW()-2)*6),7))</f>
        <v/>
      </c>
      <c r="H4" s="22" t="str" cm="1">
        <f t="array" ref="H4">IF(INDEX('申請表 Application Form'!$B$5:$Q$1048576,3+((ROW()-2)*6),6)=0,"",INDEX('申請表 Application Form'!$B$5:$Q$1048576,3+((ROW()-2)*6),6))</f>
        <v/>
      </c>
      <c r="I4" s="22" t="str" cm="1">
        <f t="array" ref="I4">IF(INDEX('申請表 Application Form'!$B$5:$Q$1048576,3+((ROW()-2)*6),7)=0,"",INDEX('申請表 Application Form'!$B$5:$Q$1048576,3+((ROW()-2)*6),7))</f>
        <v/>
      </c>
      <c r="J4" s="22" t="str" cm="1">
        <f t="array" ref="J4">IF(INDEX('申請表 Application Form'!$B$5:$Q$1048576,4+((ROW()-2)*6),6)=0,"",INDEX('申請表 Application Form'!$B$5:$Q$1048576,4+((ROW()-2)*6),6))</f>
        <v/>
      </c>
      <c r="K4" s="22" t="str" cm="1">
        <f t="array" ref="K4">IF(INDEX('申請表 Application Form'!$B$5:$Q$1048576,4+((ROW()-2)*6),7)=0,"",INDEX('申請表 Application Form'!$B$5:$Q$1048576,4+((ROW()-2)*6),7))</f>
        <v/>
      </c>
      <c r="L4" s="22" t="str" cm="1">
        <f t="array" ref="L4">IF(INDEX('申請表 Application Form'!$B$5:$Q$1048576,5+((ROW()-2)*6),6)=0,"",INDEX('申請表 Application Form'!$B$5:$Q$1048576,5+((ROW()-2)*6),6))</f>
        <v/>
      </c>
      <c r="M4" s="22" t="str" cm="1">
        <f t="array" ref="M4">IF(INDEX('申請表 Application Form'!$B$5:$Q$1048576,5+((ROW()-2)*6),7)=0,"",INDEX('申請表 Application Form'!$B$5:$Q$1048576,5+((ROW()-2)*6),7))</f>
        <v/>
      </c>
      <c r="N4" s="22" t="str" cm="1">
        <f t="array" ref="N4">IF(INDEX('申請表 Application Form'!$B$5:$Q$1048576,6+((ROW()-2)*6),6)=0,"",INDEX('申請表 Application Form'!$B$5:$Q$1048576,6+((ROW()-2)*6),6))</f>
        <v/>
      </c>
      <c r="O4" s="22" t="str" cm="1">
        <f t="array" ref="O4">IF(INDEX('申請表 Application Form'!$B$5:$Q$1048576,6+((ROW()-2)*6),7)=0,"",INDEX('申請表 Application Form'!$B$5:$Q$1048576,6+((ROW()-2)*6),7))</f>
        <v/>
      </c>
      <c r="P4" s="22" t="str" cm="1">
        <f t="array" ref="P4">IF(INDEX('申請表 Application Form'!$B$5:$Q$1048576,7+((ROW()-2)*6),6)=0,"",INDEX('申請表 Application Form'!$B$5:$Q$1048576,7+((ROW()-2)*6),6))</f>
        <v/>
      </c>
      <c r="Q4" s="22" t="str" cm="1">
        <f t="array" ref="Q4">IF(INDEX('申請表 Application Form'!$B$5:$Q$1048576,7+((ROW()-2)*6),7)=0,"",INDEX('申請表 Application Form'!$B$5:$Q$1048576,7+((ROW()-2)*6),7))</f>
        <v/>
      </c>
      <c r="R4" s="14" t="str" cm="1">
        <f t="array" ref="R4">IF(INDEX('申請表 Application Form'!$B$5:$Q$1048576,ROW()*6-10,COLUMN()-10)=0,"",INDEX('申請表 Application Form'!$B$5:$Q$1048576,ROW()*6-10,COLUMN()-10))</f>
        <v/>
      </c>
      <c r="S4" s="21" t="str" cm="1">
        <f t="array" ref="S4">IF(INDEX('申請表 Application Form'!$B$5:$Q$1048576,ROW()*6-10,COLUMN()-10)=0,"",INDEX('申請表 Application Form'!$B$5:$Q$1048576,ROW()*6-10,COLUMN()-10))</f>
        <v/>
      </c>
      <c r="T4" s="21" t="str" cm="1">
        <f t="array" ref="T4">IF(INDEX('申請表 Application Form'!$B$5:$Q$1048576,ROW()*6-10,COLUMN()-10)=0,"",INDEX('申請表 Application Form'!$B$5:$Q$1048576,ROW()*6-10,COLUMN()-10))</f>
        <v/>
      </c>
      <c r="U4" s="22" t="str" cm="1">
        <f t="array" ref="U4">IF(INDEX('申請表 Application Form'!$B$5:$Q$1048576,ROW()*6-10,COLUMN()-10)=0,"",INDEX('申請表 Application Form'!$B$5:$Q$1048576,ROW()*6-10,COLUMN()-10))</f>
        <v/>
      </c>
      <c r="V4" s="21" t="str" cm="1">
        <f t="array" ref="V4">IF(INDEX('申請表 Application Form'!$B$5:$Q$1048576,ROW()*6-10,COLUMN()-10)=0,"",INDEX('申請表 Application Form'!$B$5:$Q$1048576,ROW()*6-10,COLUMN()-10))</f>
        <v/>
      </c>
      <c r="W4" s="22" t="str" cm="1">
        <f t="array" ref="W4">INDEX('申請表 Application Form'!$B$5:$Q$1048576,ROW()*6-10,COLUMN()-10)</f>
        <v/>
      </c>
      <c r="X4" s="21" t="str" cm="1">
        <f t="array" ref="X4">IF(INDEX('申請表 Application Form'!$B$5:$Q$1048576,ROW()*6-10,COLUMN()-10)=0,"",INDEX('申請表 Application Form'!$B$5:$Q$1048576,ROW()*6-10,COLUMN()-10))</f>
        <v/>
      </c>
      <c r="Y4" s="21" t="str" cm="1">
        <f t="array" ref="Y4">INDEX('申請表 Application Form'!$B$5:$Q$1048576,ROW()*6-10,COLUMN()-10)</f>
        <v/>
      </c>
      <c r="Z4" s="22" t="str" cm="1">
        <f t="array" ref="Z4">IF(INDEX('申請表 Application Form'!$B$5:$Q$1048576,ROW()*6-10,COLUMN()-10)=0,"",INDEX('申請表 Application Form'!$B$5:$Q$1048576,ROW()*6-10,COLUMN()-10))</f>
        <v/>
      </c>
    </row>
    <row r="5" spans="1:31">
      <c r="A5" s="21" t="str" cm="1">
        <f t="array" ref="A5">INDEX('申請表 Application Form'!$B$5:$Q$1048576,ROW()*6-10,COLUMN())</f>
        <v/>
      </c>
      <c r="B5" s="22" t="str" cm="1">
        <f t="array" ref="B5">IF(INDEX('申請表 Application Form'!$B$5:$Q$1048576,ROW()*6-10,COLUMN())=0,"",INDEX('申請表 Application Form'!$B$5:$Q$1048576,ROW()*6-10,COLUMN()))</f>
        <v/>
      </c>
      <c r="C5" s="21" t="str" cm="1">
        <f t="array" ref="C5">IF(INDEX('申請表 Application Form'!$B$5:$Q$1048576,ROW()*6-10,COLUMN())=0,"",INDEX('申請表 Application Form'!$B$5:$Q$1048576,ROW()*6-10,COLUMN()))</f>
        <v/>
      </c>
      <c r="D5" s="22" t="str" cm="1">
        <f t="array" ref="D5">IF(INDEX('申請表 Application Form'!$B$5:$Q$1048576,ROW()*6-10,COLUMN())=0,"",INDEX('申請表 Application Form'!$B$5:$Q$1048576,ROW()*6-10,COLUMN()))</f>
        <v/>
      </c>
      <c r="E5" s="22" t="str" cm="1">
        <f t="array" ref="E5">INDEX('申請表 Application Form'!$B$5:$Q$1048576,2+((ROW()-2)*6),5)</f>
        <v xml:space="preserve"> </v>
      </c>
      <c r="F5" s="22" t="str" cm="1">
        <f t="array" ref="F5">IF(INDEX('申請表 Application Form'!$B$5:$Q$1048576,2+((ROW()-2)*6),6)=0,"",INDEX('申請表 Application Form'!$B$5:$Q$1048576,2+((ROW()-2)*6),6))</f>
        <v/>
      </c>
      <c r="G5" s="22" t="str" cm="1">
        <f t="array" ref="G5">IF(INDEX('申請表 Application Form'!$B$5:$Q$1048576,2+((ROW()-2)*6),7)=0,"",INDEX('申請表 Application Form'!$B$5:$Q$1048576,2+((ROW()-2)*6),7))</f>
        <v/>
      </c>
      <c r="H5" s="22" t="str" cm="1">
        <f t="array" ref="H5">IF(INDEX('申請表 Application Form'!$B$5:$Q$1048576,3+((ROW()-2)*6),6)=0,"",INDEX('申請表 Application Form'!$B$5:$Q$1048576,3+((ROW()-2)*6),6))</f>
        <v/>
      </c>
      <c r="I5" s="22" t="str" cm="1">
        <f t="array" ref="I5">IF(INDEX('申請表 Application Form'!$B$5:$Q$1048576,3+((ROW()-2)*6),7)=0,"",INDEX('申請表 Application Form'!$B$5:$Q$1048576,3+((ROW()-2)*6),7))</f>
        <v/>
      </c>
      <c r="J5" s="22" t="str" cm="1">
        <f t="array" ref="J5">IF(INDEX('申請表 Application Form'!$B$5:$Q$1048576,4+((ROW()-2)*6),6)=0,"",INDEX('申請表 Application Form'!$B$5:$Q$1048576,4+((ROW()-2)*6),6))</f>
        <v/>
      </c>
      <c r="K5" s="22" t="str" cm="1">
        <f t="array" ref="K5">IF(INDEX('申請表 Application Form'!$B$5:$Q$1048576,4+((ROW()-2)*6),7)=0,"",INDEX('申請表 Application Form'!$B$5:$Q$1048576,4+((ROW()-2)*6),7))</f>
        <v/>
      </c>
      <c r="L5" s="22" t="str" cm="1">
        <f t="array" ref="L5">IF(INDEX('申請表 Application Form'!$B$5:$Q$1048576,5+((ROW()-2)*6),6)=0,"",INDEX('申請表 Application Form'!$B$5:$Q$1048576,5+((ROW()-2)*6),6))</f>
        <v/>
      </c>
      <c r="M5" s="22" t="str" cm="1">
        <f t="array" ref="M5">IF(INDEX('申請表 Application Form'!$B$5:$Q$1048576,5+((ROW()-2)*6),7)=0,"",INDEX('申請表 Application Form'!$B$5:$Q$1048576,5+((ROW()-2)*6),7))</f>
        <v/>
      </c>
      <c r="N5" s="22" t="str" cm="1">
        <f t="array" ref="N5">IF(INDEX('申請表 Application Form'!$B$5:$Q$1048576,6+((ROW()-2)*6),6)=0,"",INDEX('申請表 Application Form'!$B$5:$Q$1048576,6+((ROW()-2)*6),6))</f>
        <v/>
      </c>
      <c r="O5" s="22" t="str" cm="1">
        <f t="array" ref="O5">IF(INDEX('申請表 Application Form'!$B$5:$Q$1048576,6+((ROW()-2)*6),7)=0,"",INDEX('申請表 Application Form'!$B$5:$Q$1048576,6+((ROW()-2)*6),7))</f>
        <v/>
      </c>
      <c r="P5" s="22" t="str" cm="1">
        <f t="array" ref="P5">IF(INDEX('申請表 Application Form'!$B$5:$Q$1048576,7+((ROW()-2)*6),6)=0,"",INDEX('申請表 Application Form'!$B$5:$Q$1048576,7+((ROW()-2)*6),6))</f>
        <v/>
      </c>
      <c r="Q5" s="22" t="str" cm="1">
        <f t="array" ref="Q5">IF(INDEX('申請表 Application Form'!$B$5:$Q$1048576,7+((ROW()-2)*6),7)=0,"",INDEX('申請表 Application Form'!$B$5:$Q$1048576,7+((ROW()-2)*6),7))</f>
        <v/>
      </c>
      <c r="R5" s="14" t="str" cm="1">
        <f t="array" ref="R5">IF(INDEX('申請表 Application Form'!$B$5:$Q$1048576,ROW()*6-10,COLUMN()-10)=0,"",INDEX('申請表 Application Form'!$B$5:$Q$1048576,ROW()*6-10,COLUMN()-10))</f>
        <v/>
      </c>
      <c r="S5" s="21" t="str" cm="1">
        <f t="array" ref="S5">IF(INDEX('申請表 Application Form'!$B$5:$Q$1048576,ROW()*6-10,COLUMN()-10)=0,"",INDEX('申請表 Application Form'!$B$5:$Q$1048576,ROW()*6-10,COLUMN()-10))</f>
        <v/>
      </c>
      <c r="T5" s="21" t="str" cm="1">
        <f t="array" ref="T5">IF(INDEX('申請表 Application Form'!$B$5:$Q$1048576,ROW()*6-10,COLUMN()-10)=0,"",INDEX('申請表 Application Form'!$B$5:$Q$1048576,ROW()*6-10,COLUMN()-10))</f>
        <v/>
      </c>
      <c r="U5" s="22" t="str" cm="1">
        <f t="array" ref="U5">IF(INDEX('申請表 Application Form'!$B$5:$Q$1048576,ROW()*6-10,COLUMN()-10)=0,"",INDEX('申請表 Application Form'!$B$5:$Q$1048576,ROW()*6-10,COLUMN()-10))</f>
        <v/>
      </c>
      <c r="V5" s="21" t="str" cm="1">
        <f t="array" ref="V5">IF(INDEX('申請表 Application Form'!$B$5:$Q$1048576,ROW()*6-10,COLUMN()-10)=0,"",INDEX('申請表 Application Form'!$B$5:$Q$1048576,ROW()*6-10,COLUMN()-10))</f>
        <v/>
      </c>
      <c r="W5" s="22" t="str" cm="1">
        <f t="array" ref="W5">INDEX('申請表 Application Form'!$B$5:$Q$1048576,ROW()*6-10,COLUMN()-10)</f>
        <v/>
      </c>
      <c r="X5" s="21" t="str" cm="1">
        <f t="array" ref="X5">IF(INDEX('申請表 Application Form'!$B$5:$Q$1048576,ROW()*6-10,COLUMN()-10)=0,"",INDEX('申請表 Application Form'!$B$5:$Q$1048576,ROW()*6-10,COLUMN()-10))</f>
        <v/>
      </c>
      <c r="Y5" s="21" t="str" cm="1">
        <f t="array" ref="Y5">INDEX('申請表 Application Form'!$B$5:$Q$1048576,ROW()*6-10,COLUMN()-10)</f>
        <v/>
      </c>
      <c r="Z5" s="22" t="str" cm="1">
        <f t="array" ref="Z5">IF(INDEX('申請表 Application Form'!$B$5:$Q$1048576,ROW()*6-10,COLUMN()-10)=0,"",INDEX('申請表 Application Form'!$B$5:$Q$1048576,ROW()*6-10,COLUMN()-10))</f>
        <v/>
      </c>
    </row>
    <row r="6" spans="1:31">
      <c r="A6" s="21" t="str" cm="1">
        <f t="array" ref="A6">INDEX('申請表 Application Form'!$B$5:$Q$1048576,ROW()*6-10,COLUMN())</f>
        <v/>
      </c>
      <c r="B6" s="22" t="str" cm="1">
        <f t="array" ref="B6">IF(INDEX('申請表 Application Form'!$B$5:$Q$1048576,ROW()*6-10,COLUMN())=0,"",INDEX('申請表 Application Form'!$B$5:$Q$1048576,ROW()*6-10,COLUMN()))</f>
        <v/>
      </c>
      <c r="C6" s="21" t="str" cm="1">
        <f t="array" ref="C6">IF(INDEX('申請表 Application Form'!$B$5:$Q$1048576,ROW()*6-10,COLUMN())=0,"",INDEX('申請表 Application Form'!$B$5:$Q$1048576,ROW()*6-10,COLUMN()))</f>
        <v/>
      </c>
      <c r="D6" s="22" t="str" cm="1">
        <f t="array" ref="D6">IF(INDEX('申請表 Application Form'!$B$5:$Q$1048576,ROW()*6-10,COLUMN())=0,"",INDEX('申請表 Application Form'!$B$5:$Q$1048576,ROW()*6-10,COLUMN()))</f>
        <v/>
      </c>
      <c r="E6" s="22" t="str" cm="1">
        <f t="array" ref="E6">INDEX('申請表 Application Form'!$B$5:$Q$1048576,2+((ROW()-2)*6),5)</f>
        <v xml:space="preserve"> </v>
      </c>
      <c r="F6" s="22" t="str" cm="1">
        <f t="array" ref="F6">IF(INDEX('申請表 Application Form'!$B$5:$Q$1048576,2+((ROW()-2)*6),6)=0,"",INDEX('申請表 Application Form'!$B$5:$Q$1048576,2+((ROW()-2)*6),6))</f>
        <v/>
      </c>
      <c r="G6" s="22" t="str" cm="1">
        <f t="array" ref="G6">IF(INDEX('申請表 Application Form'!$B$5:$Q$1048576,2+((ROW()-2)*6),7)=0,"",INDEX('申請表 Application Form'!$B$5:$Q$1048576,2+((ROW()-2)*6),7))</f>
        <v/>
      </c>
      <c r="H6" s="22" t="str" cm="1">
        <f t="array" ref="H6">IF(INDEX('申請表 Application Form'!$B$5:$Q$1048576,3+((ROW()-2)*6),6)=0,"",INDEX('申請表 Application Form'!$B$5:$Q$1048576,3+((ROW()-2)*6),6))</f>
        <v/>
      </c>
      <c r="I6" s="22" t="str" cm="1">
        <f t="array" ref="I6">IF(INDEX('申請表 Application Form'!$B$5:$Q$1048576,3+((ROW()-2)*6),7)=0,"",INDEX('申請表 Application Form'!$B$5:$Q$1048576,3+((ROW()-2)*6),7))</f>
        <v/>
      </c>
      <c r="J6" s="22" t="str" cm="1">
        <f t="array" ref="J6">IF(INDEX('申請表 Application Form'!$B$5:$Q$1048576,4+((ROW()-2)*6),6)=0,"",INDEX('申請表 Application Form'!$B$5:$Q$1048576,4+((ROW()-2)*6),6))</f>
        <v/>
      </c>
      <c r="K6" s="22" t="str" cm="1">
        <f t="array" ref="K6">IF(INDEX('申請表 Application Form'!$B$5:$Q$1048576,4+((ROW()-2)*6),7)=0,"",INDEX('申請表 Application Form'!$B$5:$Q$1048576,4+((ROW()-2)*6),7))</f>
        <v/>
      </c>
      <c r="L6" s="22" t="str" cm="1">
        <f t="array" ref="L6">IF(INDEX('申請表 Application Form'!$B$5:$Q$1048576,5+((ROW()-2)*6),6)=0,"",INDEX('申請表 Application Form'!$B$5:$Q$1048576,5+((ROW()-2)*6),6))</f>
        <v/>
      </c>
      <c r="M6" s="22" t="str" cm="1">
        <f t="array" ref="M6">IF(INDEX('申請表 Application Form'!$B$5:$Q$1048576,5+((ROW()-2)*6),7)=0,"",INDEX('申請表 Application Form'!$B$5:$Q$1048576,5+((ROW()-2)*6),7))</f>
        <v/>
      </c>
      <c r="N6" s="22" t="str" cm="1">
        <f t="array" ref="N6">IF(INDEX('申請表 Application Form'!$B$5:$Q$1048576,6+((ROW()-2)*6),6)=0,"",INDEX('申請表 Application Form'!$B$5:$Q$1048576,6+((ROW()-2)*6),6))</f>
        <v/>
      </c>
      <c r="O6" s="22" t="str" cm="1">
        <f t="array" ref="O6">IF(INDEX('申請表 Application Form'!$B$5:$Q$1048576,6+((ROW()-2)*6),7)=0,"",INDEX('申請表 Application Form'!$B$5:$Q$1048576,6+((ROW()-2)*6),7))</f>
        <v/>
      </c>
      <c r="P6" s="22" t="str" cm="1">
        <f t="array" ref="P6">IF(INDEX('申請表 Application Form'!$B$5:$Q$1048576,7+((ROW()-2)*6),6)=0,"",INDEX('申請表 Application Form'!$B$5:$Q$1048576,7+((ROW()-2)*6),6))</f>
        <v/>
      </c>
      <c r="Q6" s="22" t="str" cm="1">
        <f t="array" ref="Q6">IF(INDEX('申請表 Application Form'!$B$5:$Q$1048576,7+((ROW()-2)*6),7)=0,"",INDEX('申請表 Application Form'!$B$5:$Q$1048576,7+((ROW()-2)*6),7))</f>
        <v/>
      </c>
      <c r="R6" s="14" t="str" cm="1">
        <f t="array" ref="R6">IF(INDEX('申請表 Application Form'!$B$5:$Q$1048576,ROW()*6-10,COLUMN()-10)=0,"",INDEX('申請表 Application Form'!$B$5:$Q$1048576,ROW()*6-10,COLUMN()-10))</f>
        <v/>
      </c>
      <c r="S6" s="21" t="str" cm="1">
        <f t="array" ref="S6">IF(INDEX('申請表 Application Form'!$B$5:$Q$1048576,ROW()*6-10,COLUMN()-10)=0,"",INDEX('申請表 Application Form'!$B$5:$Q$1048576,ROW()*6-10,COLUMN()-10))</f>
        <v/>
      </c>
      <c r="T6" s="21" t="str" cm="1">
        <f t="array" ref="T6">IF(INDEX('申請表 Application Form'!$B$5:$Q$1048576,ROW()*6-10,COLUMN()-10)=0,"",INDEX('申請表 Application Form'!$B$5:$Q$1048576,ROW()*6-10,COLUMN()-10))</f>
        <v/>
      </c>
      <c r="U6" s="22" t="str" cm="1">
        <f t="array" ref="U6">IF(INDEX('申請表 Application Form'!$B$5:$Q$1048576,ROW()*6-10,COLUMN()-10)=0,"",INDEX('申請表 Application Form'!$B$5:$Q$1048576,ROW()*6-10,COLUMN()-10))</f>
        <v/>
      </c>
      <c r="V6" s="21" t="str" cm="1">
        <f t="array" ref="V6">IF(INDEX('申請表 Application Form'!$B$5:$Q$1048576,ROW()*6-10,COLUMN()-10)=0,"",INDEX('申請表 Application Form'!$B$5:$Q$1048576,ROW()*6-10,COLUMN()-10))</f>
        <v/>
      </c>
      <c r="W6" s="22" t="str" cm="1">
        <f t="array" ref="W6">INDEX('申請表 Application Form'!$B$5:$Q$1048576,ROW()*6-10,COLUMN()-10)</f>
        <v/>
      </c>
      <c r="X6" s="21" t="str" cm="1">
        <f t="array" ref="X6">IF(INDEX('申請表 Application Form'!$B$5:$Q$1048576,ROW()*6-10,COLUMN()-10)=0,"",INDEX('申請表 Application Form'!$B$5:$Q$1048576,ROW()*6-10,COLUMN()-10))</f>
        <v/>
      </c>
      <c r="Y6" s="21" t="str" cm="1">
        <f t="array" ref="Y6">INDEX('申請表 Application Form'!$B$5:$Q$1048576,ROW()*6-10,COLUMN()-10)</f>
        <v/>
      </c>
      <c r="Z6" s="22" t="str" cm="1">
        <f t="array" ref="Z6">IF(INDEX('申請表 Application Form'!$B$5:$Q$1048576,ROW()*6-10,COLUMN()-10)=0,"",INDEX('申請表 Application Form'!$B$5:$Q$1048576,ROW()*6-10,COLUMN()-10))</f>
        <v/>
      </c>
    </row>
    <row r="7" spans="1:31">
      <c r="A7" s="21" t="str" cm="1">
        <f t="array" ref="A7">INDEX('申請表 Application Form'!$B$5:$Q$1048576,ROW()*6-10,COLUMN())</f>
        <v/>
      </c>
      <c r="B7" s="22" t="str" cm="1">
        <f t="array" ref="B7">IF(INDEX('申請表 Application Form'!$B$5:$Q$1048576,ROW()*6-10,COLUMN())=0,"",INDEX('申請表 Application Form'!$B$5:$Q$1048576,ROW()*6-10,COLUMN()))</f>
        <v/>
      </c>
      <c r="C7" s="21" t="str" cm="1">
        <f t="array" ref="C7">IF(INDEX('申請表 Application Form'!$B$5:$Q$1048576,ROW()*6-10,COLUMN())=0,"",INDEX('申請表 Application Form'!$B$5:$Q$1048576,ROW()*6-10,COLUMN()))</f>
        <v/>
      </c>
      <c r="D7" s="22" t="str" cm="1">
        <f t="array" ref="D7">IF(INDEX('申請表 Application Form'!$B$5:$Q$1048576,ROW()*6-10,COLUMN())=0,"",INDEX('申請表 Application Form'!$B$5:$Q$1048576,ROW()*6-10,COLUMN()))</f>
        <v/>
      </c>
      <c r="E7" s="22" t="str" cm="1">
        <f t="array" ref="E7">INDEX('申請表 Application Form'!$B$5:$Q$1048576,2+((ROW()-2)*6),5)</f>
        <v xml:space="preserve"> </v>
      </c>
      <c r="F7" s="22" t="str" cm="1">
        <f t="array" ref="F7">IF(INDEX('申請表 Application Form'!$B$5:$Q$1048576,2+((ROW()-2)*6),6)=0,"",INDEX('申請表 Application Form'!$B$5:$Q$1048576,2+((ROW()-2)*6),6))</f>
        <v/>
      </c>
      <c r="G7" s="22" t="str" cm="1">
        <f t="array" ref="G7">IF(INDEX('申請表 Application Form'!$B$5:$Q$1048576,2+((ROW()-2)*6),7)=0,"",INDEX('申請表 Application Form'!$B$5:$Q$1048576,2+((ROW()-2)*6),7))</f>
        <v/>
      </c>
      <c r="H7" s="22" t="str" cm="1">
        <f t="array" ref="H7">IF(INDEX('申請表 Application Form'!$B$5:$Q$1048576,3+((ROW()-2)*6),6)=0,"",INDEX('申請表 Application Form'!$B$5:$Q$1048576,3+((ROW()-2)*6),6))</f>
        <v/>
      </c>
      <c r="I7" s="22" t="str" cm="1">
        <f t="array" ref="I7">IF(INDEX('申請表 Application Form'!$B$5:$Q$1048576,3+((ROW()-2)*6),7)=0,"",INDEX('申請表 Application Form'!$B$5:$Q$1048576,3+((ROW()-2)*6),7))</f>
        <v/>
      </c>
      <c r="J7" s="22" t="str" cm="1">
        <f t="array" ref="J7">IF(INDEX('申請表 Application Form'!$B$5:$Q$1048576,4+((ROW()-2)*6),6)=0,"",INDEX('申請表 Application Form'!$B$5:$Q$1048576,4+((ROW()-2)*6),6))</f>
        <v/>
      </c>
      <c r="K7" s="22" t="str" cm="1">
        <f t="array" ref="K7">IF(INDEX('申請表 Application Form'!$B$5:$Q$1048576,4+((ROW()-2)*6),7)=0,"",INDEX('申請表 Application Form'!$B$5:$Q$1048576,4+((ROW()-2)*6),7))</f>
        <v/>
      </c>
      <c r="L7" s="22" t="str" cm="1">
        <f t="array" ref="L7">IF(INDEX('申請表 Application Form'!$B$5:$Q$1048576,5+((ROW()-2)*6),6)=0,"",INDEX('申請表 Application Form'!$B$5:$Q$1048576,5+((ROW()-2)*6),6))</f>
        <v/>
      </c>
      <c r="M7" s="22" t="str" cm="1">
        <f t="array" ref="M7">IF(INDEX('申請表 Application Form'!$B$5:$Q$1048576,5+((ROW()-2)*6),7)=0,"",INDEX('申請表 Application Form'!$B$5:$Q$1048576,5+((ROW()-2)*6),7))</f>
        <v/>
      </c>
      <c r="N7" s="22" t="str" cm="1">
        <f t="array" ref="N7">IF(INDEX('申請表 Application Form'!$B$5:$Q$1048576,6+((ROW()-2)*6),6)=0,"",INDEX('申請表 Application Form'!$B$5:$Q$1048576,6+((ROW()-2)*6),6))</f>
        <v/>
      </c>
      <c r="O7" s="22" t="str" cm="1">
        <f t="array" ref="O7">IF(INDEX('申請表 Application Form'!$B$5:$Q$1048576,6+((ROW()-2)*6),7)=0,"",INDEX('申請表 Application Form'!$B$5:$Q$1048576,6+((ROW()-2)*6),7))</f>
        <v/>
      </c>
      <c r="P7" s="22" t="str" cm="1">
        <f t="array" ref="P7">IF(INDEX('申請表 Application Form'!$B$5:$Q$1048576,7+((ROW()-2)*6),6)=0,"",INDEX('申請表 Application Form'!$B$5:$Q$1048576,7+((ROW()-2)*6),6))</f>
        <v/>
      </c>
      <c r="Q7" s="22" t="str" cm="1">
        <f t="array" ref="Q7">IF(INDEX('申請表 Application Form'!$B$5:$Q$1048576,7+((ROW()-2)*6),7)=0,"",INDEX('申請表 Application Form'!$B$5:$Q$1048576,7+((ROW()-2)*6),7))</f>
        <v/>
      </c>
      <c r="R7" s="14" t="str" cm="1">
        <f t="array" ref="R7">IF(INDEX('申請表 Application Form'!$B$5:$Q$1048576,ROW()*6-10,COLUMN()-10)=0,"",INDEX('申請表 Application Form'!$B$5:$Q$1048576,ROW()*6-10,COLUMN()-10))</f>
        <v/>
      </c>
      <c r="S7" s="21" t="str" cm="1">
        <f t="array" ref="S7">IF(INDEX('申請表 Application Form'!$B$5:$Q$1048576,ROW()*6-10,COLUMN()-10)=0,"",INDEX('申請表 Application Form'!$B$5:$Q$1048576,ROW()*6-10,COLUMN()-10))</f>
        <v/>
      </c>
      <c r="T7" s="21" t="str" cm="1">
        <f t="array" ref="T7">IF(INDEX('申請表 Application Form'!$B$5:$Q$1048576,ROW()*6-10,COLUMN()-10)=0,"",INDEX('申請表 Application Form'!$B$5:$Q$1048576,ROW()*6-10,COLUMN()-10))</f>
        <v/>
      </c>
      <c r="U7" s="22" t="str" cm="1">
        <f t="array" ref="U7">IF(INDEX('申請表 Application Form'!$B$5:$Q$1048576,ROW()*6-10,COLUMN()-10)=0,"",INDEX('申請表 Application Form'!$B$5:$Q$1048576,ROW()*6-10,COLUMN()-10))</f>
        <v/>
      </c>
      <c r="V7" s="21" t="str" cm="1">
        <f t="array" ref="V7">IF(INDEX('申請表 Application Form'!$B$5:$Q$1048576,ROW()*6-10,COLUMN()-10)=0,"",INDEX('申請表 Application Form'!$B$5:$Q$1048576,ROW()*6-10,COLUMN()-10))</f>
        <v/>
      </c>
      <c r="W7" s="22" t="str" cm="1">
        <f t="array" ref="W7">INDEX('申請表 Application Form'!$B$5:$Q$1048576,ROW()*6-10,COLUMN()-10)</f>
        <v/>
      </c>
      <c r="X7" s="21" t="str" cm="1">
        <f t="array" ref="X7">IF(INDEX('申請表 Application Form'!$B$5:$Q$1048576,ROW()*6-10,COLUMN()-10)=0,"",INDEX('申請表 Application Form'!$B$5:$Q$1048576,ROW()*6-10,COLUMN()-10))</f>
        <v/>
      </c>
      <c r="Y7" s="21" t="str" cm="1">
        <f t="array" ref="Y7">INDEX('申請表 Application Form'!$B$5:$Q$1048576,ROW()*6-10,COLUMN()-10)</f>
        <v/>
      </c>
      <c r="Z7" s="22" t="str" cm="1">
        <f t="array" ref="Z7">IF(INDEX('申請表 Application Form'!$B$5:$Q$1048576,ROW()*6-10,COLUMN()-10)=0,"",INDEX('申請表 Application Form'!$B$5:$Q$1048576,ROW()*6-10,COLUMN()-10))</f>
        <v/>
      </c>
    </row>
    <row r="8" spans="1:31">
      <c r="A8" s="21" t="str" cm="1">
        <f t="array" ref="A8">INDEX('申請表 Application Form'!$B$5:$Q$1048576,ROW()*6-10,COLUMN())</f>
        <v/>
      </c>
      <c r="B8" s="22" t="str" cm="1">
        <f t="array" ref="B8">IF(INDEX('申請表 Application Form'!$B$5:$Q$1048576,ROW()*6-10,COLUMN())=0,"",INDEX('申請表 Application Form'!$B$5:$Q$1048576,ROW()*6-10,COLUMN()))</f>
        <v/>
      </c>
      <c r="C8" s="21" t="str" cm="1">
        <f t="array" ref="C8">IF(INDEX('申請表 Application Form'!$B$5:$Q$1048576,ROW()*6-10,COLUMN())=0,"",INDEX('申請表 Application Form'!$B$5:$Q$1048576,ROW()*6-10,COLUMN()))</f>
        <v/>
      </c>
      <c r="D8" s="22" t="str" cm="1">
        <f t="array" ref="D8">IF(INDEX('申請表 Application Form'!$B$5:$Q$1048576,ROW()*6-10,COLUMN())=0,"",INDEX('申請表 Application Form'!$B$5:$Q$1048576,ROW()*6-10,COLUMN()))</f>
        <v/>
      </c>
      <c r="E8" s="22" t="str" cm="1">
        <f t="array" ref="E8">INDEX('申請表 Application Form'!$B$5:$Q$1048576,2+((ROW()-2)*6),5)</f>
        <v xml:space="preserve"> </v>
      </c>
      <c r="F8" s="22" t="str" cm="1">
        <f t="array" ref="F8">IF(INDEX('申請表 Application Form'!$B$5:$Q$1048576,2+((ROW()-2)*6),6)=0,"",INDEX('申請表 Application Form'!$B$5:$Q$1048576,2+((ROW()-2)*6),6))</f>
        <v/>
      </c>
      <c r="G8" s="22" t="str" cm="1">
        <f t="array" ref="G8">IF(INDEX('申請表 Application Form'!$B$5:$Q$1048576,2+((ROW()-2)*6),7)=0,"",INDEX('申請表 Application Form'!$B$5:$Q$1048576,2+((ROW()-2)*6),7))</f>
        <v/>
      </c>
      <c r="H8" s="22" t="str" cm="1">
        <f t="array" ref="H8">IF(INDEX('申請表 Application Form'!$B$5:$Q$1048576,3+((ROW()-2)*6),6)=0,"",INDEX('申請表 Application Form'!$B$5:$Q$1048576,3+((ROW()-2)*6),6))</f>
        <v/>
      </c>
      <c r="I8" s="22" t="str" cm="1">
        <f t="array" ref="I8">IF(INDEX('申請表 Application Form'!$B$5:$Q$1048576,3+((ROW()-2)*6),7)=0,"",INDEX('申請表 Application Form'!$B$5:$Q$1048576,3+((ROW()-2)*6),7))</f>
        <v/>
      </c>
      <c r="J8" s="22" t="str" cm="1">
        <f t="array" ref="J8">IF(INDEX('申請表 Application Form'!$B$5:$Q$1048576,4+((ROW()-2)*6),6)=0,"",INDEX('申請表 Application Form'!$B$5:$Q$1048576,4+((ROW()-2)*6),6))</f>
        <v/>
      </c>
      <c r="K8" s="22" t="str" cm="1">
        <f t="array" ref="K8">IF(INDEX('申請表 Application Form'!$B$5:$Q$1048576,4+((ROW()-2)*6),7)=0,"",INDEX('申請表 Application Form'!$B$5:$Q$1048576,4+((ROW()-2)*6),7))</f>
        <v/>
      </c>
      <c r="L8" s="22" t="str" cm="1">
        <f t="array" ref="L8">IF(INDEX('申請表 Application Form'!$B$5:$Q$1048576,5+((ROW()-2)*6),6)=0,"",INDEX('申請表 Application Form'!$B$5:$Q$1048576,5+((ROW()-2)*6),6))</f>
        <v/>
      </c>
      <c r="M8" s="22" t="str" cm="1">
        <f t="array" ref="M8">IF(INDEX('申請表 Application Form'!$B$5:$Q$1048576,5+((ROW()-2)*6),7)=0,"",INDEX('申請表 Application Form'!$B$5:$Q$1048576,5+((ROW()-2)*6),7))</f>
        <v/>
      </c>
      <c r="N8" s="22" t="str" cm="1">
        <f t="array" ref="N8">IF(INDEX('申請表 Application Form'!$B$5:$Q$1048576,6+((ROW()-2)*6),6)=0,"",INDEX('申請表 Application Form'!$B$5:$Q$1048576,6+((ROW()-2)*6),6))</f>
        <v/>
      </c>
      <c r="O8" s="22" t="str" cm="1">
        <f t="array" ref="O8">IF(INDEX('申請表 Application Form'!$B$5:$Q$1048576,6+((ROW()-2)*6),7)=0,"",INDEX('申請表 Application Form'!$B$5:$Q$1048576,6+((ROW()-2)*6),7))</f>
        <v/>
      </c>
      <c r="P8" s="22" t="str" cm="1">
        <f t="array" ref="P8">IF(INDEX('申請表 Application Form'!$B$5:$Q$1048576,7+((ROW()-2)*6),6)=0,"",INDEX('申請表 Application Form'!$B$5:$Q$1048576,7+((ROW()-2)*6),6))</f>
        <v/>
      </c>
      <c r="Q8" s="22" t="str" cm="1">
        <f t="array" ref="Q8">IF(INDEX('申請表 Application Form'!$B$5:$Q$1048576,7+((ROW()-2)*6),7)=0,"",INDEX('申請表 Application Form'!$B$5:$Q$1048576,7+((ROW()-2)*6),7))</f>
        <v/>
      </c>
      <c r="R8" s="14" t="str" cm="1">
        <f t="array" ref="R8">IF(INDEX('申請表 Application Form'!$B$5:$Q$1048576,ROW()*6-10,COLUMN()-10)=0,"",INDEX('申請表 Application Form'!$B$5:$Q$1048576,ROW()*6-10,COLUMN()-10))</f>
        <v/>
      </c>
      <c r="S8" s="21" t="str" cm="1">
        <f t="array" ref="S8">IF(INDEX('申請表 Application Form'!$B$5:$Q$1048576,ROW()*6-10,COLUMN()-10)=0,"",INDEX('申請表 Application Form'!$B$5:$Q$1048576,ROW()*6-10,COLUMN()-10))</f>
        <v/>
      </c>
      <c r="T8" s="21" t="str" cm="1">
        <f t="array" ref="T8">IF(INDEX('申請表 Application Form'!$B$5:$Q$1048576,ROW()*6-10,COLUMN()-10)=0,"",INDEX('申請表 Application Form'!$B$5:$Q$1048576,ROW()*6-10,COLUMN()-10))</f>
        <v/>
      </c>
      <c r="U8" s="22" t="str" cm="1">
        <f t="array" ref="U8">IF(INDEX('申請表 Application Form'!$B$5:$Q$1048576,ROW()*6-10,COLUMN()-10)=0,"",INDEX('申請表 Application Form'!$B$5:$Q$1048576,ROW()*6-10,COLUMN()-10))</f>
        <v/>
      </c>
      <c r="V8" s="21" t="str" cm="1">
        <f t="array" ref="V8">IF(INDEX('申請表 Application Form'!$B$5:$Q$1048576,ROW()*6-10,COLUMN()-10)=0,"",INDEX('申請表 Application Form'!$B$5:$Q$1048576,ROW()*6-10,COLUMN()-10))</f>
        <v/>
      </c>
      <c r="W8" s="22" t="str" cm="1">
        <f t="array" ref="W8">INDEX('申請表 Application Form'!$B$5:$Q$1048576,ROW()*6-10,COLUMN()-10)</f>
        <v/>
      </c>
      <c r="X8" s="21" t="str" cm="1">
        <f t="array" ref="X8">IF(INDEX('申請表 Application Form'!$B$5:$Q$1048576,ROW()*6-10,COLUMN()-10)=0,"",INDEX('申請表 Application Form'!$B$5:$Q$1048576,ROW()*6-10,COLUMN()-10))</f>
        <v/>
      </c>
      <c r="Y8" s="21" t="str" cm="1">
        <f t="array" ref="Y8">INDEX('申請表 Application Form'!$B$5:$Q$1048576,ROW()*6-10,COLUMN()-10)</f>
        <v/>
      </c>
      <c r="Z8" s="22" t="str" cm="1">
        <f t="array" ref="Z8">IF(INDEX('申請表 Application Form'!$B$5:$Q$1048576,ROW()*6-10,COLUMN()-10)=0,"",INDEX('申請表 Application Form'!$B$5:$Q$1048576,ROW()*6-10,COLUMN()-10))</f>
        <v/>
      </c>
    </row>
    <row r="9" spans="1:31">
      <c r="A9" s="21" t="str" cm="1">
        <f t="array" ref="A9">INDEX('申請表 Application Form'!$B$5:$Q$1048576,ROW()*6-10,COLUMN())</f>
        <v/>
      </c>
      <c r="B9" s="22" t="str" cm="1">
        <f t="array" ref="B9">IF(INDEX('申請表 Application Form'!$B$5:$Q$1048576,ROW()*6-10,COLUMN())=0,"",INDEX('申請表 Application Form'!$B$5:$Q$1048576,ROW()*6-10,COLUMN()))</f>
        <v/>
      </c>
      <c r="C9" s="21" t="str" cm="1">
        <f t="array" ref="C9">IF(INDEX('申請表 Application Form'!$B$5:$Q$1048576,ROW()*6-10,COLUMN())=0,"",INDEX('申請表 Application Form'!$B$5:$Q$1048576,ROW()*6-10,COLUMN()))</f>
        <v/>
      </c>
      <c r="D9" s="22" t="str" cm="1">
        <f t="array" ref="D9">IF(INDEX('申請表 Application Form'!$B$5:$Q$1048576,ROW()*6-10,COLUMN())=0,"",INDEX('申請表 Application Form'!$B$5:$Q$1048576,ROW()*6-10,COLUMN()))</f>
        <v/>
      </c>
      <c r="E9" s="22" t="str" cm="1">
        <f t="array" ref="E9">INDEX('申請表 Application Form'!$B$5:$Q$1048576,2+((ROW()-2)*6),5)</f>
        <v xml:space="preserve"> </v>
      </c>
      <c r="F9" s="22" t="str" cm="1">
        <f t="array" ref="F9">IF(INDEX('申請表 Application Form'!$B$5:$Q$1048576,2+((ROW()-2)*6),6)=0,"",INDEX('申請表 Application Form'!$B$5:$Q$1048576,2+((ROW()-2)*6),6))</f>
        <v/>
      </c>
      <c r="G9" s="22" t="str" cm="1">
        <f t="array" ref="G9">IF(INDEX('申請表 Application Form'!$B$5:$Q$1048576,2+((ROW()-2)*6),7)=0,"",INDEX('申請表 Application Form'!$B$5:$Q$1048576,2+((ROW()-2)*6),7))</f>
        <v/>
      </c>
      <c r="H9" s="22" t="str" cm="1">
        <f t="array" ref="H9">IF(INDEX('申請表 Application Form'!$B$5:$Q$1048576,3+((ROW()-2)*6),6)=0,"",INDEX('申請表 Application Form'!$B$5:$Q$1048576,3+((ROW()-2)*6),6))</f>
        <v/>
      </c>
      <c r="I9" s="22" t="str" cm="1">
        <f t="array" ref="I9">IF(INDEX('申請表 Application Form'!$B$5:$Q$1048576,3+((ROW()-2)*6),7)=0,"",INDEX('申請表 Application Form'!$B$5:$Q$1048576,3+((ROW()-2)*6),7))</f>
        <v/>
      </c>
      <c r="J9" s="22" t="str" cm="1">
        <f t="array" ref="J9">IF(INDEX('申請表 Application Form'!$B$5:$Q$1048576,4+((ROW()-2)*6),6)=0,"",INDEX('申請表 Application Form'!$B$5:$Q$1048576,4+((ROW()-2)*6),6))</f>
        <v/>
      </c>
      <c r="K9" s="22" t="str" cm="1">
        <f t="array" ref="K9">IF(INDEX('申請表 Application Form'!$B$5:$Q$1048576,4+((ROW()-2)*6),7)=0,"",INDEX('申請表 Application Form'!$B$5:$Q$1048576,4+((ROW()-2)*6),7))</f>
        <v/>
      </c>
      <c r="L9" s="22" t="str" cm="1">
        <f t="array" ref="L9">IF(INDEX('申請表 Application Form'!$B$5:$Q$1048576,5+((ROW()-2)*6),6)=0,"",INDEX('申請表 Application Form'!$B$5:$Q$1048576,5+((ROW()-2)*6),6))</f>
        <v/>
      </c>
      <c r="M9" s="22" t="str" cm="1">
        <f t="array" ref="M9">IF(INDEX('申請表 Application Form'!$B$5:$Q$1048576,5+((ROW()-2)*6),7)=0,"",INDEX('申請表 Application Form'!$B$5:$Q$1048576,5+((ROW()-2)*6),7))</f>
        <v/>
      </c>
      <c r="N9" s="22" t="str" cm="1">
        <f t="array" ref="N9">IF(INDEX('申請表 Application Form'!$B$5:$Q$1048576,6+((ROW()-2)*6),6)=0,"",INDEX('申請表 Application Form'!$B$5:$Q$1048576,6+((ROW()-2)*6),6))</f>
        <v/>
      </c>
      <c r="O9" s="22" t="str" cm="1">
        <f t="array" ref="O9">IF(INDEX('申請表 Application Form'!$B$5:$Q$1048576,6+((ROW()-2)*6),7)=0,"",INDEX('申請表 Application Form'!$B$5:$Q$1048576,6+((ROW()-2)*6),7))</f>
        <v/>
      </c>
      <c r="P9" s="22" t="str" cm="1">
        <f t="array" ref="P9">IF(INDEX('申請表 Application Form'!$B$5:$Q$1048576,7+((ROW()-2)*6),6)=0,"",INDEX('申請表 Application Form'!$B$5:$Q$1048576,7+((ROW()-2)*6),6))</f>
        <v/>
      </c>
      <c r="Q9" s="22" t="str" cm="1">
        <f t="array" ref="Q9">IF(INDEX('申請表 Application Form'!$B$5:$Q$1048576,7+((ROW()-2)*6),7)=0,"",INDEX('申請表 Application Form'!$B$5:$Q$1048576,7+((ROW()-2)*6),7))</f>
        <v/>
      </c>
      <c r="R9" s="14" t="str" cm="1">
        <f t="array" ref="R9">IF(INDEX('申請表 Application Form'!$B$5:$Q$1048576,ROW()*6-10,COLUMN()-10)=0,"",INDEX('申請表 Application Form'!$B$5:$Q$1048576,ROW()*6-10,COLUMN()-10))</f>
        <v/>
      </c>
      <c r="S9" s="21" t="str" cm="1">
        <f t="array" ref="S9">IF(INDEX('申請表 Application Form'!$B$5:$Q$1048576,ROW()*6-10,COLUMN()-10)=0,"",INDEX('申請表 Application Form'!$B$5:$Q$1048576,ROW()*6-10,COLUMN()-10))</f>
        <v/>
      </c>
      <c r="T9" s="21" t="str" cm="1">
        <f t="array" ref="T9">IF(INDEX('申請表 Application Form'!$B$5:$Q$1048576,ROW()*6-10,COLUMN()-10)=0,"",INDEX('申請表 Application Form'!$B$5:$Q$1048576,ROW()*6-10,COLUMN()-10))</f>
        <v/>
      </c>
      <c r="U9" s="22" t="str" cm="1">
        <f t="array" ref="U9">IF(INDEX('申請表 Application Form'!$B$5:$Q$1048576,ROW()*6-10,COLUMN()-10)=0,"",INDEX('申請表 Application Form'!$B$5:$Q$1048576,ROW()*6-10,COLUMN()-10))</f>
        <v/>
      </c>
      <c r="V9" s="21" t="str" cm="1">
        <f t="array" ref="V9">IF(INDEX('申請表 Application Form'!$B$5:$Q$1048576,ROW()*6-10,COLUMN()-10)=0,"",INDEX('申請表 Application Form'!$B$5:$Q$1048576,ROW()*6-10,COLUMN()-10))</f>
        <v/>
      </c>
      <c r="W9" s="22" t="str" cm="1">
        <f t="array" ref="W9">INDEX('申請表 Application Form'!$B$5:$Q$1048576,ROW()*6-10,COLUMN()-10)</f>
        <v/>
      </c>
      <c r="X9" s="21" t="str" cm="1">
        <f t="array" ref="X9">IF(INDEX('申請表 Application Form'!$B$5:$Q$1048576,ROW()*6-10,COLUMN()-10)=0,"",INDEX('申請表 Application Form'!$B$5:$Q$1048576,ROW()*6-10,COLUMN()-10))</f>
        <v/>
      </c>
      <c r="Y9" s="21" t="str" cm="1">
        <f t="array" ref="Y9">INDEX('申請表 Application Form'!$B$5:$Q$1048576,ROW()*6-10,COLUMN()-10)</f>
        <v/>
      </c>
      <c r="Z9" s="22" t="str" cm="1">
        <f t="array" ref="Z9">IF(INDEX('申請表 Application Form'!$B$5:$Q$1048576,ROW()*6-10,COLUMN()-10)=0,"",INDEX('申請表 Application Form'!$B$5:$Q$1048576,ROW()*6-10,COLUMN()-10))</f>
        <v/>
      </c>
    </row>
    <row r="10" spans="1:31">
      <c r="A10" s="21" t="str" cm="1">
        <f t="array" ref="A10">INDEX('申請表 Application Form'!$B$5:$Q$1048576,ROW()*6-10,COLUMN())</f>
        <v/>
      </c>
      <c r="B10" s="22" t="str" cm="1">
        <f t="array" ref="B10">IF(INDEX('申請表 Application Form'!$B$5:$Q$1048576,ROW()*6-10,COLUMN())=0,"",INDEX('申請表 Application Form'!$B$5:$Q$1048576,ROW()*6-10,COLUMN()))</f>
        <v/>
      </c>
      <c r="C10" s="21" t="str" cm="1">
        <f t="array" ref="C10">IF(INDEX('申請表 Application Form'!$B$5:$Q$1048576,ROW()*6-10,COLUMN())=0,"",INDEX('申請表 Application Form'!$B$5:$Q$1048576,ROW()*6-10,COLUMN()))</f>
        <v/>
      </c>
      <c r="D10" s="22" t="str" cm="1">
        <f t="array" ref="D10">IF(INDEX('申請表 Application Form'!$B$5:$Q$1048576,ROW()*6-10,COLUMN())=0,"",INDEX('申請表 Application Form'!$B$5:$Q$1048576,ROW()*6-10,COLUMN()))</f>
        <v/>
      </c>
      <c r="E10" s="22" t="str" cm="1">
        <f t="array" ref="E10">INDEX('申請表 Application Form'!$B$5:$Q$1048576,2+((ROW()-2)*6),5)</f>
        <v xml:space="preserve"> </v>
      </c>
      <c r="F10" s="22" t="str" cm="1">
        <f t="array" ref="F10">IF(INDEX('申請表 Application Form'!$B$5:$Q$1048576,2+((ROW()-2)*6),6)=0,"",INDEX('申請表 Application Form'!$B$5:$Q$1048576,2+((ROW()-2)*6),6))</f>
        <v/>
      </c>
      <c r="G10" s="22" t="str" cm="1">
        <f t="array" ref="G10">IF(INDEX('申請表 Application Form'!$B$5:$Q$1048576,2+((ROW()-2)*6),7)=0,"",INDEX('申請表 Application Form'!$B$5:$Q$1048576,2+((ROW()-2)*6),7))</f>
        <v/>
      </c>
      <c r="H10" s="22" t="str" cm="1">
        <f t="array" ref="H10">IF(INDEX('申請表 Application Form'!$B$5:$Q$1048576,3+((ROW()-2)*6),6)=0,"",INDEX('申請表 Application Form'!$B$5:$Q$1048576,3+((ROW()-2)*6),6))</f>
        <v/>
      </c>
      <c r="I10" s="22" t="str" cm="1">
        <f t="array" ref="I10">IF(INDEX('申請表 Application Form'!$B$5:$Q$1048576,3+((ROW()-2)*6),7)=0,"",INDEX('申請表 Application Form'!$B$5:$Q$1048576,3+((ROW()-2)*6),7))</f>
        <v/>
      </c>
      <c r="J10" s="22" t="str" cm="1">
        <f t="array" ref="J10">IF(INDEX('申請表 Application Form'!$B$5:$Q$1048576,4+((ROW()-2)*6),6)=0,"",INDEX('申請表 Application Form'!$B$5:$Q$1048576,4+((ROW()-2)*6),6))</f>
        <v/>
      </c>
      <c r="K10" s="22" t="str" cm="1">
        <f t="array" ref="K10">IF(INDEX('申請表 Application Form'!$B$5:$Q$1048576,4+((ROW()-2)*6),7)=0,"",INDEX('申請表 Application Form'!$B$5:$Q$1048576,4+((ROW()-2)*6),7))</f>
        <v/>
      </c>
      <c r="L10" s="22" t="str" cm="1">
        <f t="array" ref="L10">IF(INDEX('申請表 Application Form'!$B$5:$Q$1048576,5+((ROW()-2)*6),6)=0,"",INDEX('申請表 Application Form'!$B$5:$Q$1048576,5+((ROW()-2)*6),6))</f>
        <v/>
      </c>
      <c r="M10" s="22" t="str" cm="1">
        <f t="array" ref="M10">IF(INDEX('申請表 Application Form'!$B$5:$Q$1048576,5+((ROW()-2)*6),7)=0,"",INDEX('申請表 Application Form'!$B$5:$Q$1048576,5+((ROW()-2)*6),7))</f>
        <v/>
      </c>
      <c r="N10" s="22" t="str" cm="1">
        <f t="array" ref="N10">IF(INDEX('申請表 Application Form'!$B$5:$Q$1048576,6+((ROW()-2)*6),6)=0,"",INDEX('申請表 Application Form'!$B$5:$Q$1048576,6+((ROW()-2)*6),6))</f>
        <v/>
      </c>
      <c r="O10" s="22" t="str" cm="1">
        <f t="array" ref="O10">IF(INDEX('申請表 Application Form'!$B$5:$Q$1048576,6+((ROW()-2)*6),7)=0,"",INDEX('申請表 Application Form'!$B$5:$Q$1048576,6+((ROW()-2)*6),7))</f>
        <v/>
      </c>
      <c r="P10" s="22" t="str" cm="1">
        <f t="array" ref="P10">IF(INDEX('申請表 Application Form'!$B$5:$Q$1048576,7+((ROW()-2)*6),6)=0,"",INDEX('申請表 Application Form'!$B$5:$Q$1048576,7+((ROW()-2)*6),6))</f>
        <v/>
      </c>
      <c r="Q10" s="22" t="str" cm="1">
        <f t="array" ref="Q10">IF(INDEX('申請表 Application Form'!$B$5:$Q$1048576,7+((ROW()-2)*6),7)=0,"",INDEX('申請表 Application Form'!$B$5:$Q$1048576,7+((ROW()-2)*6),7))</f>
        <v/>
      </c>
      <c r="R10" s="14" t="str" cm="1">
        <f t="array" ref="R10">IF(INDEX('申請表 Application Form'!$B$5:$Q$1048576,ROW()*6-10,COLUMN()-10)=0,"",INDEX('申請表 Application Form'!$B$5:$Q$1048576,ROW()*6-10,COLUMN()-10))</f>
        <v/>
      </c>
      <c r="S10" s="21" t="str" cm="1">
        <f t="array" ref="S10">IF(INDEX('申請表 Application Form'!$B$5:$Q$1048576,ROW()*6-10,COLUMN()-10)=0,"",INDEX('申請表 Application Form'!$B$5:$Q$1048576,ROW()*6-10,COLUMN()-10))</f>
        <v/>
      </c>
      <c r="T10" s="21" t="str" cm="1">
        <f t="array" ref="T10">IF(INDEX('申請表 Application Form'!$B$5:$Q$1048576,ROW()*6-10,COLUMN()-10)=0,"",INDEX('申請表 Application Form'!$B$5:$Q$1048576,ROW()*6-10,COLUMN()-10))</f>
        <v/>
      </c>
      <c r="U10" s="22" t="str" cm="1">
        <f t="array" ref="U10">IF(INDEX('申請表 Application Form'!$B$5:$Q$1048576,ROW()*6-10,COLUMN()-10)=0,"",INDEX('申請表 Application Form'!$B$5:$Q$1048576,ROW()*6-10,COLUMN()-10))</f>
        <v/>
      </c>
      <c r="V10" s="21" t="str" cm="1">
        <f t="array" ref="V10">IF(INDEX('申請表 Application Form'!$B$5:$Q$1048576,ROW()*6-10,COLUMN()-10)=0,"",INDEX('申請表 Application Form'!$B$5:$Q$1048576,ROW()*6-10,COLUMN()-10))</f>
        <v/>
      </c>
      <c r="W10" s="22" t="str" cm="1">
        <f t="array" ref="W10">INDEX('申請表 Application Form'!$B$5:$Q$1048576,ROW()*6-10,COLUMN()-10)</f>
        <v/>
      </c>
      <c r="X10" s="21" t="str" cm="1">
        <f t="array" ref="X10">IF(INDEX('申請表 Application Form'!$B$5:$Q$1048576,ROW()*6-10,COLUMN()-10)=0,"",INDEX('申請表 Application Form'!$B$5:$Q$1048576,ROW()*6-10,COLUMN()-10))</f>
        <v/>
      </c>
      <c r="Y10" s="21" t="str" cm="1">
        <f t="array" ref="Y10">INDEX('申請表 Application Form'!$B$5:$Q$1048576,ROW()*6-10,COLUMN()-10)</f>
        <v/>
      </c>
      <c r="Z10" s="22" t="str" cm="1">
        <f t="array" ref="Z10">IF(INDEX('申請表 Application Form'!$B$5:$Q$1048576,ROW()*6-10,COLUMN()-10)=0,"",INDEX('申請表 Application Form'!$B$5:$Q$1048576,ROW()*6-10,COLUMN()-10))</f>
        <v/>
      </c>
    </row>
    <row r="11" spans="1:31">
      <c r="A11" s="21" t="str" cm="1">
        <f t="array" ref="A11">INDEX('申請表 Application Form'!$B$5:$Q$1048576,ROW()*6-10,COLUMN())</f>
        <v/>
      </c>
      <c r="B11" s="22" t="str" cm="1">
        <f t="array" ref="B11">IF(INDEX('申請表 Application Form'!$B$5:$Q$1048576,ROW()*6-10,COLUMN())=0,"",INDEX('申請表 Application Form'!$B$5:$Q$1048576,ROW()*6-10,COLUMN()))</f>
        <v/>
      </c>
      <c r="C11" s="21" t="str" cm="1">
        <f t="array" ref="C11">IF(INDEX('申請表 Application Form'!$B$5:$Q$1048576,ROW()*6-10,COLUMN())=0,"",INDEX('申請表 Application Form'!$B$5:$Q$1048576,ROW()*6-10,COLUMN()))</f>
        <v/>
      </c>
      <c r="D11" s="22" t="str" cm="1">
        <f t="array" ref="D11">IF(INDEX('申請表 Application Form'!$B$5:$Q$1048576,ROW()*6-10,COLUMN())=0,"",INDEX('申請表 Application Form'!$B$5:$Q$1048576,ROW()*6-10,COLUMN()))</f>
        <v/>
      </c>
      <c r="E11" s="22" t="str" cm="1">
        <f t="array" ref="E11">INDEX('申請表 Application Form'!$B$5:$Q$1048576,2+((ROW()-2)*6),5)</f>
        <v xml:space="preserve"> </v>
      </c>
      <c r="F11" s="22" t="str" cm="1">
        <f t="array" ref="F11">IF(INDEX('申請表 Application Form'!$B$5:$Q$1048576,2+((ROW()-2)*6),6)=0,"",INDEX('申請表 Application Form'!$B$5:$Q$1048576,2+((ROW()-2)*6),6))</f>
        <v/>
      </c>
      <c r="G11" s="22" t="str" cm="1">
        <f t="array" ref="G11">IF(INDEX('申請表 Application Form'!$B$5:$Q$1048576,2+((ROW()-2)*6),7)=0,"",INDEX('申請表 Application Form'!$B$5:$Q$1048576,2+((ROW()-2)*6),7))</f>
        <v/>
      </c>
      <c r="H11" s="22" t="str" cm="1">
        <f t="array" ref="H11">IF(INDEX('申請表 Application Form'!$B$5:$Q$1048576,3+((ROW()-2)*6),6)=0,"",INDEX('申請表 Application Form'!$B$5:$Q$1048576,3+((ROW()-2)*6),6))</f>
        <v/>
      </c>
      <c r="I11" s="22" t="str" cm="1">
        <f t="array" ref="I11">IF(INDEX('申請表 Application Form'!$B$5:$Q$1048576,3+((ROW()-2)*6),7)=0,"",INDEX('申請表 Application Form'!$B$5:$Q$1048576,3+((ROW()-2)*6),7))</f>
        <v/>
      </c>
      <c r="J11" s="22" t="str" cm="1">
        <f t="array" ref="J11">IF(INDEX('申請表 Application Form'!$B$5:$Q$1048576,4+((ROW()-2)*6),6)=0,"",INDEX('申請表 Application Form'!$B$5:$Q$1048576,4+((ROW()-2)*6),6))</f>
        <v/>
      </c>
      <c r="K11" s="22" t="str" cm="1">
        <f t="array" ref="K11">IF(INDEX('申請表 Application Form'!$B$5:$Q$1048576,4+((ROW()-2)*6),7)=0,"",INDEX('申請表 Application Form'!$B$5:$Q$1048576,4+((ROW()-2)*6),7))</f>
        <v/>
      </c>
      <c r="L11" s="22" t="str" cm="1">
        <f t="array" ref="L11">IF(INDEX('申請表 Application Form'!$B$5:$Q$1048576,5+((ROW()-2)*6),6)=0,"",INDEX('申請表 Application Form'!$B$5:$Q$1048576,5+((ROW()-2)*6),6))</f>
        <v/>
      </c>
      <c r="M11" s="22" t="str" cm="1">
        <f t="array" ref="M11">IF(INDEX('申請表 Application Form'!$B$5:$Q$1048576,5+((ROW()-2)*6),7)=0,"",INDEX('申請表 Application Form'!$B$5:$Q$1048576,5+((ROW()-2)*6),7))</f>
        <v/>
      </c>
      <c r="N11" s="22" t="str" cm="1">
        <f t="array" ref="N11">IF(INDEX('申請表 Application Form'!$B$5:$Q$1048576,6+((ROW()-2)*6),6)=0,"",INDEX('申請表 Application Form'!$B$5:$Q$1048576,6+((ROW()-2)*6),6))</f>
        <v/>
      </c>
      <c r="O11" s="22" t="str" cm="1">
        <f t="array" ref="O11">IF(INDEX('申請表 Application Form'!$B$5:$Q$1048576,6+((ROW()-2)*6),7)=0,"",INDEX('申請表 Application Form'!$B$5:$Q$1048576,6+((ROW()-2)*6),7))</f>
        <v/>
      </c>
      <c r="P11" s="22" t="str" cm="1">
        <f t="array" ref="P11">IF(INDEX('申請表 Application Form'!$B$5:$Q$1048576,7+((ROW()-2)*6),6)=0,"",INDEX('申請表 Application Form'!$B$5:$Q$1048576,7+((ROW()-2)*6),6))</f>
        <v/>
      </c>
      <c r="Q11" s="22" t="str" cm="1">
        <f t="array" ref="Q11">IF(INDEX('申請表 Application Form'!$B$5:$Q$1048576,7+((ROW()-2)*6),7)=0,"",INDEX('申請表 Application Form'!$B$5:$Q$1048576,7+((ROW()-2)*6),7))</f>
        <v/>
      </c>
      <c r="R11" s="14" t="str" cm="1">
        <f t="array" ref="R11">IF(INDEX('申請表 Application Form'!$B$5:$Q$1048576,ROW()*6-10,COLUMN()-10)=0,"",INDEX('申請表 Application Form'!$B$5:$Q$1048576,ROW()*6-10,COLUMN()-10))</f>
        <v/>
      </c>
      <c r="S11" s="21" t="str" cm="1">
        <f t="array" ref="S11">IF(INDEX('申請表 Application Form'!$B$5:$Q$1048576,ROW()*6-10,COLUMN()-10)=0,"",INDEX('申請表 Application Form'!$B$5:$Q$1048576,ROW()*6-10,COLUMN()-10))</f>
        <v/>
      </c>
      <c r="T11" s="21" t="str" cm="1">
        <f t="array" ref="T11">IF(INDEX('申請表 Application Form'!$B$5:$Q$1048576,ROW()*6-10,COLUMN()-10)=0,"",INDEX('申請表 Application Form'!$B$5:$Q$1048576,ROW()*6-10,COLUMN()-10))</f>
        <v/>
      </c>
      <c r="U11" s="22" t="str" cm="1">
        <f t="array" ref="U11">IF(INDEX('申請表 Application Form'!$B$5:$Q$1048576,ROW()*6-10,COLUMN()-10)=0,"",INDEX('申請表 Application Form'!$B$5:$Q$1048576,ROW()*6-10,COLUMN()-10))</f>
        <v/>
      </c>
      <c r="V11" s="21" t="str" cm="1">
        <f t="array" ref="V11">IF(INDEX('申請表 Application Form'!$B$5:$Q$1048576,ROW()*6-10,COLUMN()-10)=0,"",INDEX('申請表 Application Form'!$B$5:$Q$1048576,ROW()*6-10,COLUMN()-10))</f>
        <v/>
      </c>
      <c r="W11" s="22" t="str" cm="1">
        <f t="array" ref="W11">INDEX('申請表 Application Form'!$B$5:$Q$1048576,ROW()*6-10,COLUMN()-10)</f>
        <v/>
      </c>
      <c r="X11" s="21" t="str" cm="1">
        <f t="array" ref="X11">IF(INDEX('申請表 Application Form'!$B$5:$Q$1048576,ROW()*6-10,COLUMN()-10)=0,"",INDEX('申請表 Application Form'!$B$5:$Q$1048576,ROW()*6-10,COLUMN()-10))</f>
        <v/>
      </c>
      <c r="Y11" s="21" t="str" cm="1">
        <f t="array" ref="Y11">INDEX('申請表 Application Form'!$B$5:$Q$1048576,ROW()*6-10,COLUMN()-10)</f>
        <v/>
      </c>
      <c r="Z11" s="22" t="str" cm="1">
        <f t="array" ref="Z11">IF(INDEX('申請表 Application Form'!$B$5:$Q$1048576,ROW()*6-10,COLUMN()-10)=0,"",INDEX('申請表 Application Form'!$B$5:$Q$1048576,ROW()*6-10,COLUMN()-10))</f>
        <v/>
      </c>
    </row>
    <row r="12" spans="1:31">
      <c r="A12" s="21" t="str" cm="1">
        <f t="array" ref="A12">INDEX('申請表 Application Form'!$B$5:$Q$1048576,ROW()*6-10,COLUMN())</f>
        <v/>
      </c>
      <c r="B12" s="22" t="str" cm="1">
        <f t="array" ref="B12">IF(INDEX('申請表 Application Form'!$B$5:$Q$1048576,ROW()*6-10,COLUMN())=0,"",INDEX('申請表 Application Form'!$B$5:$Q$1048576,ROW()*6-10,COLUMN()))</f>
        <v/>
      </c>
      <c r="C12" s="21" t="str" cm="1">
        <f t="array" ref="C12">IF(INDEX('申請表 Application Form'!$B$5:$Q$1048576,ROW()*6-10,COLUMN())=0,"",INDEX('申請表 Application Form'!$B$5:$Q$1048576,ROW()*6-10,COLUMN()))</f>
        <v/>
      </c>
      <c r="D12" s="22" t="str" cm="1">
        <f t="array" ref="D12">IF(INDEX('申請表 Application Form'!$B$5:$Q$1048576,ROW()*6-10,COLUMN())=0,"",INDEX('申請表 Application Form'!$B$5:$Q$1048576,ROW()*6-10,COLUMN()))</f>
        <v/>
      </c>
      <c r="E12" s="22" t="str" cm="1">
        <f t="array" ref="E12">INDEX('申請表 Application Form'!$B$5:$Q$1048576,2+((ROW()-2)*6),5)</f>
        <v xml:space="preserve"> </v>
      </c>
      <c r="F12" s="22" t="str" cm="1">
        <f t="array" ref="F12">IF(INDEX('申請表 Application Form'!$B$5:$Q$1048576,2+((ROW()-2)*6),6)=0,"",INDEX('申請表 Application Form'!$B$5:$Q$1048576,2+((ROW()-2)*6),6))</f>
        <v/>
      </c>
      <c r="G12" s="22" t="str" cm="1">
        <f t="array" ref="G12">IF(INDEX('申請表 Application Form'!$B$5:$Q$1048576,2+((ROW()-2)*6),7)=0,"",INDEX('申請表 Application Form'!$B$5:$Q$1048576,2+((ROW()-2)*6),7))</f>
        <v/>
      </c>
      <c r="H12" s="22" t="str" cm="1">
        <f t="array" ref="H12">IF(INDEX('申請表 Application Form'!$B$5:$Q$1048576,3+((ROW()-2)*6),6)=0,"",INDEX('申請表 Application Form'!$B$5:$Q$1048576,3+((ROW()-2)*6),6))</f>
        <v/>
      </c>
      <c r="I12" s="22" t="str" cm="1">
        <f t="array" ref="I12">IF(INDEX('申請表 Application Form'!$B$5:$Q$1048576,3+((ROW()-2)*6),7)=0,"",INDEX('申請表 Application Form'!$B$5:$Q$1048576,3+((ROW()-2)*6),7))</f>
        <v/>
      </c>
      <c r="J12" s="22" t="str" cm="1">
        <f t="array" ref="J12">IF(INDEX('申請表 Application Form'!$B$5:$Q$1048576,4+((ROW()-2)*6),6)=0,"",INDEX('申請表 Application Form'!$B$5:$Q$1048576,4+((ROW()-2)*6),6))</f>
        <v/>
      </c>
      <c r="K12" s="22" t="str" cm="1">
        <f t="array" ref="K12">IF(INDEX('申請表 Application Form'!$B$5:$Q$1048576,4+((ROW()-2)*6),7)=0,"",INDEX('申請表 Application Form'!$B$5:$Q$1048576,4+((ROW()-2)*6),7))</f>
        <v/>
      </c>
      <c r="L12" s="22" t="str" cm="1">
        <f t="array" ref="L12">IF(INDEX('申請表 Application Form'!$B$5:$Q$1048576,5+((ROW()-2)*6),6)=0,"",INDEX('申請表 Application Form'!$B$5:$Q$1048576,5+((ROW()-2)*6),6))</f>
        <v/>
      </c>
      <c r="M12" s="22" t="str" cm="1">
        <f t="array" ref="M12">IF(INDEX('申請表 Application Form'!$B$5:$Q$1048576,5+((ROW()-2)*6),7)=0,"",INDEX('申請表 Application Form'!$B$5:$Q$1048576,5+((ROW()-2)*6),7))</f>
        <v/>
      </c>
      <c r="N12" s="22" t="str" cm="1">
        <f t="array" ref="N12">IF(INDEX('申請表 Application Form'!$B$5:$Q$1048576,6+((ROW()-2)*6),6)=0,"",INDEX('申請表 Application Form'!$B$5:$Q$1048576,6+((ROW()-2)*6),6))</f>
        <v/>
      </c>
      <c r="O12" s="22" t="str" cm="1">
        <f t="array" ref="O12">IF(INDEX('申請表 Application Form'!$B$5:$Q$1048576,6+((ROW()-2)*6),7)=0,"",INDEX('申請表 Application Form'!$B$5:$Q$1048576,6+((ROW()-2)*6),7))</f>
        <v/>
      </c>
      <c r="P12" s="22" t="str" cm="1">
        <f t="array" ref="P12">IF(INDEX('申請表 Application Form'!$B$5:$Q$1048576,7+((ROW()-2)*6),6)=0,"",INDEX('申請表 Application Form'!$B$5:$Q$1048576,7+((ROW()-2)*6),6))</f>
        <v/>
      </c>
      <c r="Q12" s="22" t="str" cm="1">
        <f t="array" ref="Q12">IF(INDEX('申請表 Application Form'!$B$5:$Q$1048576,7+((ROW()-2)*6),7)=0,"",INDEX('申請表 Application Form'!$B$5:$Q$1048576,7+((ROW()-2)*6),7))</f>
        <v/>
      </c>
      <c r="R12" s="14" t="str" cm="1">
        <f t="array" ref="R12">IF(INDEX('申請表 Application Form'!$B$5:$Q$1048576,ROW()*6-10,COLUMN()-10)=0,"",INDEX('申請表 Application Form'!$B$5:$Q$1048576,ROW()*6-10,COLUMN()-10))</f>
        <v/>
      </c>
      <c r="S12" s="21" t="str" cm="1">
        <f t="array" ref="S12">IF(INDEX('申請表 Application Form'!$B$5:$Q$1048576,ROW()*6-10,COLUMN()-10)=0,"",INDEX('申請表 Application Form'!$B$5:$Q$1048576,ROW()*6-10,COLUMN()-10))</f>
        <v/>
      </c>
      <c r="T12" s="21" t="str" cm="1">
        <f t="array" ref="T12">IF(INDEX('申請表 Application Form'!$B$5:$Q$1048576,ROW()*6-10,COLUMN()-10)=0,"",INDEX('申請表 Application Form'!$B$5:$Q$1048576,ROW()*6-10,COLUMN()-10))</f>
        <v/>
      </c>
      <c r="U12" s="22" t="str" cm="1">
        <f t="array" ref="U12">IF(INDEX('申請表 Application Form'!$B$5:$Q$1048576,ROW()*6-10,COLUMN()-10)=0,"",INDEX('申請表 Application Form'!$B$5:$Q$1048576,ROW()*6-10,COLUMN()-10))</f>
        <v/>
      </c>
      <c r="V12" s="21" t="str" cm="1">
        <f t="array" ref="V12">IF(INDEX('申請表 Application Form'!$B$5:$Q$1048576,ROW()*6-10,COLUMN()-10)=0,"",INDEX('申請表 Application Form'!$B$5:$Q$1048576,ROW()*6-10,COLUMN()-10))</f>
        <v/>
      </c>
      <c r="W12" s="22" t="str" cm="1">
        <f t="array" ref="W12">INDEX('申請表 Application Form'!$B$5:$Q$1048576,ROW()*6-10,COLUMN()-10)</f>
        <v/>
      </c>
      <c r="X12" s="21" t="str" cm="1">
        <f t="array" ref="X12">IF(INDEX('申請表 Application Form'!$B$5:$Q$1048576,ROW()*6-10,COLUMN()-10)=0,"",INDEX('申請表 Application Form'!$B$5:$Q$1048576,ROW()*6-10,COLUMN()-10))</f>
        <v/>
      </c>
      <c r="Y12" s="21" t="str" cm="1">
        <f t="array" ref="Y12">INDEX('申請表 Application Form'!$B$5:$Q$1048576,ROW()*6-10,COLUMN()-10)</f>
        <v/>
      </c>
      <c r="Z12" s="22" t="str" cm="1">
        <f t="array" ref="Z12">IF(INDEX('申請表 Application Form'!$B$5:$Q$1048576,ROW()*6-10,COLUMN()-10)=0,"",INDEX('申請表 Application Form'!$B$5:$Q$1048576,ROW()*6-10,COLUMN()-10))</f>
        <v/>
      </c>
    </row>
    <row r="13" spans="1:31">
      <c r="A13" s="21" t="str" cm="1">
        <f t="array" ref="A13">INDEX('申請表 Application Form'!$B$5:$Q$1048576,ROW()*6-10,COLUMN())</f>
        <v/>
      </c>
      <c r="B13" s="22" t="str" cm="1">
        <f t="array" ref="B13">IF(INDEX('申請表 Application Form'!$B$5:$Q$1048576,ROW()*6-10,COLUMN())=0,"",INDEX('申請表 Application Form'!$B$5:$Q$1048576,ROW()*6-10,COLUMN()))</f>
        <v/>
      </c>
      <c r="C13" s="21" t="str" cm="1">
        <f t="array" ref="C13">IF(INDEX('申請表 Application Form'!$B$5:$Q$1048576,ROW()*6-10,COLUMN())=0,"",INDEX('申請表 Application Form'!$B$5:$Q$1048576,ROW()*6-10,COLUMN()))</f>
        <v/>
      </c>
      <c r="D13" s="22" t="str" cm="1">
        <f t="array" ref="D13">IF(INDEX('申請表 Application Form'!$B$5:$Q$1048576,ROW()*6-10,COLUMN())=0,"",INDEX('申請表 Application Form'!$B$5:$Q$1048576,ROW()*6-10,COLUMN()))</f>
        <v/>
      </c>
      <c r="E13" s="22" t="str" cm="1">
        <f t="array" ref="E13">INDEX('申請表 Application Form'!$B$5:$Q$1048576,2+((ROW()-2)*6),5)</f>
        <v xml:space="preserve"> </v>
      </c>
      <c r="F13" s="22" t="str" cm="1">
        <f t="array" ref="F13">IF(INDEX('申請表 Application Form'!$B$5:$Q$1048576,2+((ROW()-2)*6),6)=0,"",INDEX('申請表 Application Form'!$B$5:$Q$1048576,2+((ROW()-2)*6),6))</f>
        <v/>
      </c>
      <c r="G13" s="22" t="str" cm="1">
        <f t="array" ref="G13">IF(INDEX('申請表 Application Form'!$B$5:$Q$1048576,2+((ROW()-2)*6),7)=0,"",INDEX('申請表 Application Form'!$B$5:$Q$1048576,2+((ROW()-2)*6),7))</f>
        <v/>
      </c>
      <c r="H13" s="22" t="str" cm="1">
        <f t="array" ref="H13">IF(INDEX('申請表 Application Form'!$B$5:$Q$1048576,3+((ROW()-2)*6),6)=0,"",INDEX('申請表 Application Form'!$B$5:$Q$1048576,3+((ROW()-2)*6),6))</f>
        <v/>
      </c>
      <c r="I13" s="22" t="str" cm="1">
        <f t="array" ref="I13">IF(INDEX('申請表 Application Form'!$B$5:$Q$1048576,3+((ROW()-2)*6),7)=0,"",INDEX('申請表 Application Form'!$B$5:$Q$1048576,3+((ROW()-2)*6),7))</f>
        <v/>
      </c>
      <c r="J13" s="22" t="str" cm="1">
        <f t="array" ref="J13">IF(INDEX('申請表 Application Form'!$B$5:$Q$1048576,4+((ROW()-2)*6),6)=0,"",INDEX('申請表 Application Form'!$B$5:$Q$1048576,4+((ROW()-2)*6),6))</f>
        <v/>
      </c>
      <c r="K13" s="22" t="str" cm="1">
        <f t="array" ref="K13">IF(INDEX('申請表 Application Form'!$B$5:$Q$1048576,4+((ROW()-2)*6),7)=0,"",INDEX('申請表 Application Form'!$B$5:$Q$1048576,4+((ROW()-2)*6),7))</f>
        <v/>
      </c>
      <c r="L13" s="22" t="str" cm="1">
        <f t="array" ref="L13">IF(INDEX('申請表 Application Form'!$B$5:$Q$1048576,5+((ROW()-2)*6),6)=0,"",INDEX('申請表 Application Form'!$B$5:$Q$1048576,5+((ROW()-2)*6),6))</f>
        <v/>
      </c>
      <c r="M13" s="22" t="str" cm="1">
        <f t="array" ref="M13">IF(INDEX('申請表 Application Form'!$B$5:$Q$1048576,5+((ROW()-2)*6),7)=0,"",INDEX('申請表 Application Form'!$B$5:$Q$1048576,5+((ROW()-2)*6),7))</f>
        <v/>
      </c>
      <c r="N13" s="22" t="str" cm="1">
        <f t="array" ref="N13">IF(INDEX('申請表 Application Form'!$B$5:$Q$1048576,6+((ROW()-2)*6),6)=0,"",INDEX('申請表 Application Form'!$B$5:$Q$1048576,6+((ROW()-2)*6),6))</f>
        <v/>
      </c>
      <c r="O13" s="22" t="str" cm="1">
        <f t="array" ref="O13">IF(INDEX('申請表 Application Form'!$B$5:$Q$1048576,6+((ROW()-2)*6),7)=0,"",INDEX('申請表 Application Form'!$B$5:$Q$1048576,6+((ROW()-2)*6),7))</f>
        <v/>
      </c>
      <c r="P13" s="22" t="str" cm="1">
        <f t="array" ref="P13">IF(INDEX('申請表 Application Form'!$B$5:$Q$1048576,7+((ROW()-2)*6),6)=0,"",INDEX('申請表 Application Form'!$B$5:$Q$1048576,7+((ROW()-2)*6),6))</f>
        <v/>
      </c>
      <c r="Q13" s="22" t="str" cm="1">
        <f t="array" ref="Q13">IF(INDEX('申請表 Application Form'!$B$5:$Q$1048576,7+((ROW()-2)*6),7)=0,"",INDEX('申請表 Application Form'!$B$5:$Q$1048576,7+((ROW()-2)*6),7))</f>
        <v/>
      </c>
      <c r="R13" s="14" t="str" cm="1">
        <f t="array" ref="R13">IF(INDEX('申請表 Application Form'!$B$5:$Q$1048576,ROW()*6-10,COLUMN()-10)=0,"",INDEX('申請表 Application Form'!$B$5:$Q$1048576,ROW()*6-10,COLUMN()-10))</f>
        <v/>
      </c>
      <c r="S13" s="21" t="str" cm="1">
        <f t="array" ref="S13">IF(INDEX('申請表 Application Form'!$B$5:$Q$1048576,ROW()*6-10,COLUMN()-10)=0,"",INDEX('申請表 Application Form'!$B$5:$Q$1048576,ROW()*6-10,COLUMN()-10))</f>
        <v/>
      </c>
      <c r="T13" s="21" t="str" cm="1">
        <f t="array" ref="T13">IF(INDEX('申請表 Application Form'!$B$5:$Q$1048576,ROW()*6-10,COLUMN()-10)=0,"",INDEX('申請表 Application Form'!$B$5:$Q$1048576,ROW()*6-10,COLUMN()-10))</f>
        <v/>
      </c>
      <c r="U13" s="22" t="str" cm="1">
        <f t="array" ref="U13">IF(INDEX('申請表 Application Form'!$B$5:$Q$1048576,ROW()*6-10,COLUMN()-10)=0,"",INDEX('申請表 Application Form'!$B$5:$Q$1048576,ROW()*6-10,COLUMN()-10))</f>
        <v/>
      </c>
      <c r="V13" s="21" t="str" cm="1">
        <f t="array" ref="V13">IF(INDEX('申請表 Application Form'!$B$5:$Q$1048576,ROW()*6-10,COLUMN()-10)=0,"",INDEX('申請表 Application Form'!$B$5:$Q$1048576,ROW()*6-10,COLUMN()-10))</f>
        <v/>
      </c>
      <c r="W13" s="22" t="str" cm="1">
        <f t="array" ref="W13">INDEX('申請表 Application Form'!$B$5:$Q$1048576,ROW()*6-10,COLUMN()-10)</f>
        <v/>
      </c>
      <c r="X13" s="21" t="str" cm="1">
        <f t="array" ref="X13">IF(INDEX('申請表 Application Form'!$B$5:$Q$1048576,ROW()*6-10,COLUMN()-10)=0,"",INDEX('申請表 Application Form'!$B$5:$Q$1048576,ROW()*6-10,COLUMN()-10))</f>
        <v/>
      </c>
      <c r="Y13" s="21" t="str" cm="1">
        <f t="array" ref="Y13">INDEX('申請表 Application Form'!$B$5:$Q$1048576,ROW()*6-10,COLUMN()-10)</f>
        <v/>
      </c>
      <c r="Z13" s="22" t="str" cm="1">
        <f t="array" ref="Z13">IF(INDEX('申請表 Application Form'!$B$5:$Q$1048576,ROW()*6-10,COLUMN()-10)=0,"",INDEX('申請表 Application Form'!$B$5:$Q$1048576,ROW()*6-10,COLUMN()-10))</f>
        <v/>
      </c>
    </row>
    <row r="14" spans="1:31">
      <c r="A14" s="21" t="str" cm="1">
        <f t="array" ref="A14">INDEX('申請表 Application Form'!$B$5:$Q$1048576,ROW()*6-10,COLUMN())</f>
        <v/>
      </c>
      <c r="B14" s="22" t="str" cm="1">
        <f t="array" ref="B14">IF(INDEX('申請表 Application Form'!$B$5:$Q$1048576,ROW()*6-10,COLUMN())=0,"",INDEX('申請表 Application Form'!$B$5:$Q$1048576,ROW()*6-10,COLUMN()))</f>
        <v/>
      </c>
      <c r="C14" s="21" t="str" cm="1">
        <f t="array" ref="C14">IF(INDEX('申請表 Application Form'!$B$5:$Q$1048576,ROW()*6-10,COLUMN())=0,"",INDEX('申請表 Application Form'!$B$5:$Q$1048576,ROW()*6-10,COLUMN()))</f>
        <v/>
      </c>
      <c r="D14" s="22" t="str" cm="1">
        <f t="array" ref="D14">IF(INDEX('申請表 Application Form'!$B$5:$Q$1048576,ROW()*6-10,COLUMN())=0,"",INDEX('申請表 Application Form'!$B$5:$Q$1048576,ROW()*6-10,COLUMN()))</f>
        <v/>
      </c>
      <c r="E14" s="22" t="str" cm="1">
        <f t="array" ref="E14">INDEX('申請表 Application Form'!$B$5:$Q$1048576,2+((ROW()-2)*6),5)</f>
        <v xml:space="preserve"> </v>
      </c>
      <c r="F14" s="22" t="str" cm="1">
        <f t="array" ref="F14">IF(INDEX('申請表 Application Form'!$B$5:$Q$1048576,2+((ROW()-2)*6),6)=0,"",INDEX('申請表 Application Form'!$B$5:$Q$1048576,2+((ROW()-2)*6),6))</f>
        <v/>
      </c>
      <c r="G14" s="22" t="str" cm="1">
        <f t="array" ref="G14">IF(INDEX('申請表 Application Form'!$B$5:$Q$1048576,2+((ROW()-2)*6),7)=0,"",INDEX('申請表 Application Form'!$B$5:$Q$1048576,2+((ROW()-2)*6),7))</f>
        <v/>
      </c>
      <c r="H14" s="22" t="str" cm="1">
        <f t="array" ref="H14">IF(INDEX('申請表 Application Form'!$B$5:$Q$1048576,3+((ROW()-2)*6),6)=0,"",INDEX('申請表 Application Form'!$B$5:$Q$1048576,3+((ROW()-2)*6),6))</f>
        <v/>
      </c>
      <c r="I14" s="22" t="str" cm="1">
        <f t="array" ref="I14">IF(INDEX('申請表 Application Form'!$B$5:$Q$1048576,3+((ROW()-2)*6),7)=0,"",INDEX('申請表 Application Form'!$B$5:$Q$1048576,3+((ROW()-2)*6),7))</f>
        <v/>
      </c>
      <c r="J14" s="22" t="str" cm="1">
        <f t="array" ref="J14">IF(INDEX('申請表 Application Form'!$B$5:$Q$1048576,4+((ROW()-2)*6),6)=0,"",INDEX('申請表 Application Form'!$B$5:$Q$1048576,4+((ROW()-2)*6),6))</f>
        <v/>
      </c>
      <c r="K14" s="22" t="str" cm="1">
        <f t="array" ref="K14">IF(INDEX('申請表 Application Form'!$B$5:$Q$1048576,4+((ROW()-2)*6),7)=0,"",INDEX('申請表 Application Form'!$B$5:$Q$1048576,4+((ROW()-2)*6),7))</f>
        <v/>
      </c>
      <c r="L14" s="22" t="str" cm="1">
        <f t="array" ref="L14">IF(INDEX('申請表 Application Form'!$B$5:$Q$1048576,5+((ROW()-2)*6),6)=0,"",INDEX('申請表 Application Form'!$B$5:$Q$1048576,5+((ROW()-2)*6),6))</f>
        <v/>
      </c>
      <c r="M14" s="22" t="str" cm="1">
        <f t="array" ref="M14">IF(INDEX('申請表 Application Form'!$B$5:$Q$1048576,5+((ROW()-2)*6),7)=0,"",INDEX('申請表 Application Form'!$B$5:$Q$1048576,5+((ROW()-2)*6),7))</f>
        <v/>
      </c>
      <c r="N14" s="22" t="str" cm="1">
        <f t="array" ref="N14">IF(INDEX('申請表 Application Form'!$B$5:$Q$1048576,6+((ROW()-2)*6),6)=0,"",INDEX('申請表 Application Form'!$B$5:$Q$1048576,6+((ROW()-2)*6),6))</f>
        <v/>
      </c>
      <c r="O14" s="22" t="str" cm="1">
        <f t="array" ref="O14">IF(INDEX('申請表 Application Form'!$B$5:$Q$1048576,6+((ROW()-2)*6),7)=0,"",INDEX('申請表 Application Form'!$B$5:$Q$1048576,6+((ROW()-2)*6),7))</f>
        <v/>
      </c>
      <c r="P14" s="22" t="str" cm="1">
        <f t="array" ref="P14">IF(INDEX('申請表 Application Form'!$B$5:$Q$1048576,7+((ROW()-2)*6),6)=0,"",INDEX('申請表 Application Form'!$B$5:$Q$1048576,7+((ROW()-2)*6),6))</f>
        <v/>
      </c>
      <c r="Q14" s="22" t="str" cm="1">
        <f t="array" ref="Q14">IF(INDEX('申請表 Application Form'!$B$5:$Q$1048576,7+((ROW()-2)*6),7)=0,"",INDEX('申請表 Application Form'!$B$5:$Q$1048576,7+((ROW()-2)*6),7))</f>
        <v/>
      </c>
      <c r="R14" s="14" t="str" cm="1">
        <f t="array" ref="R14">IF(INDEX('申請表 Application Form'!$B$5:$Q$1048576,ROW()*6-10,COLUMN()-10)=0,"",INDEX('申請表 Application Form'!$B$5:$Q$1048576,ROW()*6-10,COLUMN()-10))</f>
        <v/>
      </c>
      <c r="S14" s="21" t="str" cm="1">
        <f t="array" ref="S14">IF(INDEX('申請表 Application Form'!$B$5:$Q$1048576,ROW()*6-10,COLUMN()-10)=0,"",INDEX('申請表 Application Form'!$B$5:$Q$1048576,ROW()*6-10,COLUMN()-10))</f>
        <v/>
      </c>
      <c r="T14" s="21" t="str" cm="1">
        <f t="array" ref="T14">IF(INDEX('申請表 Application Form'!$B$5:$Q$1048576,ROW()*6-10,COLUMN()-10)=0,"",INDEX('申請表 Application Form'!$B$5:$Q$1048576,ROW()*6-10,COLUMN()-10))</f>
        <v/>
      </c>
      <c r="U14" s="22" t="str" cm="1">
        <f t="array" ref="U14">IF(INDEX('申請表 Application Form'!$B$5:$Q$1048576,ROW()*6-10,COLUMN()-10)=0,"",INDEX('申請表 Application Form'!$B$5:$Q$1048576,ROW()*6-10,COLUMN()-10))</f>
        <v/>
      </c>
      <c r="V14" s="21" t="str" cm="1">
        <f t="array" ref="V14">IF(INDEX('申請表 Application Form'!$B$5:$Q$1048576,ROW()*6-10,COLUMN()-10)=0,"",INDEX('申請表 Application Form'!$B$5:$Q$1048576,ROW()*6-10,COLUMN()-10))</f>
        <v/>
      </c>
      <c r="W14" s="22" t="str" cm="1">
        <f t="array" ref="W14">INDEX('申請表 Application Form'!$B$5:$Q$1048576,ROW()*6-10,COLUMN()-10)</f>
        <v/>
      </c>
      <c r="X14" s="21" t="str" cm="1">
        <f t="array" ref="X14">IF(INDEX('申請表 Application Form'!$B$5:$Q$1048576,ROW()*6-10,COLUMN()-10)=0,"",INDEX('申請表 Application Form'!$B$5:$Q$1048576,ROW()*6-10,COLUMN()-10))</f>
        <v/>
      </c>
      <c r="Y14" s="21" t="str" cm="1">
        <f t="array" ref="Y14">INDEX('申請表 Application Form'!$B$5:$Q$1048576,ROW()*6-10,COLUMN()-10)</f>
        <v/>
      </c>
      <c r="Z14" s="22" t="str" cm="1">
        <f t="array" ref="Z14">IF(INDEX('申請表 Application Form'!$B$5:$Q$1048576,ROW()*6-10,COLUMN()-10)=0,"",INDEX('申請表 Application Form'!$B$5:$Q$1048576,ROW()*6-10,COLUMN()-10))</f>
        <v/>
      </c>
    </row>
    <row r="15" spans="1:31">
      <c r="A15" s="21" t="str" cm="1">
        <f t="array" ref="A15">INDEX('申請表 Application Form'!$B$5:$Q$1048576,ROW()*6-10,COLUMN())</f>
        <v/>
      </c>
      <c r="B15" s="22" t="str" cm="1">
        <f t="array" ref="B15">IF(INDEX('申請表 Application Form'!$B$5:$Q$1048576,ROW()*6-10,COLUMN())=0,"",INDEX('申請表 Application Form'!$B$5:$Q$1048576,ROW()*6-10,COLUMN()))</f>
        <v/>
      </c>
      <c r="C15" s="21" t="str" cm="1">
        <f t="array" ref="C15">IF(INDEX('申請表 Application Form'!$B$5:$Q$1048576,ROW()*6-10,COLUMN())=0,"",INDEX('申請表 Application Form'!$B$5:$Q$1048576,ROW()*6-10,COLUMN()))</f>
        <v/>
      </c>
      <c r="D15" s="22" t="str" cm="1">
        <f t="array" ref="D15">IF(INDEX('申請表 Application Form'!$B$5:$Q$1048576,ROW()*6-10,COLUMN())=0,"",INDEX('申請表 Application Form'!$B$5:$Q$1048576,ROW()*6-10,COLUMN()))</f>
        <v/>
      </c>
      <c r="E15" s="22" t="str" cm="1">
        <f t="array" ref="E15">INDEX('申請表 Application Form'!$B$5:$Q$1048576,2+((ROW()-2)*6),5)</f>
        <v xml:space="preserve"> </v>
      </c>
      <c r="F15" s="22" t="str" cm="1">
        <f t="array" ref="F15">IF(INDEX('申請表 Application Form'!$B$5:$Q$1048576,2+((ROW()-2)*6),6)=0,"",INDEX('申請表 Application Form'!$B$5:$Q$1048576,2+((ROW()-2)*6),6))</f>
        <v/>
      </c>
      <c r="G15" s="22" t="str" cm="1">
        <f t="array" ref="G15">IF(INDEX('申請表 Application Form'!$B$5:$Q$1048576,2+((ROW()-2)*6),7)=0,"",INDEX('申請表 Application Form'!$B$5:$Q$1048576,2+((ROW()-2)*6),7))</f>
        <v/>
      </c>
      <c r="H15" s="22" t="str" cm="1">
        <f t="array" ref="H15">IF(INDEX('申請表 Application Form'!$B$5:$Q$1048576,3+((ROW()-2)*6),6)=0,"",INDEX('申請表 Application Form'!$B$5:$Q$1048576,3+((ROW()-2)*6),6))</f>
        <v/>
      </c>
      <c r="I15" s="22" t="str" cm="1">
        <f t="array" ref="I15">IF(INDEX('申請表 Application Form'!$B$5:$Q$1048576,3+((ROW()-2)*6),7)=0,"",INDEX('申請表 Application Form'!$B$5:$Q$1048576,3+((ROW()-2)*6),7))</f>
        <v/>
      </c>
      <c r="J15" s="22" t="str" cm="1">
        <f t="array" ref="J15">IF(INDEX('申請表 Application Form'!$B$5:$Q$1048576,4+((ROW()-2)*6),6)=0,"",INDEX('申請表 Application Form'!$B$5:$Q$1048576,4+((ROW()-2)*6),6))</f>
        <v/>
      </c>
      <c r="K15" s="22" t="str" cm="1">
        <f t="array" ref="K15">IF(INDEX('申請表 Application Form'!$B$5:$Q$1048576,4+((ROW()-2)*6),7)=0,"",INDEX('申請表 Application Form'!$B$5:$Q$1048576,4+((ROW()-2)*6),7))</f>
        <v/>
      </c>
      <c r="L15" s="22" t="str" cm="1">
        <f t="array" ref="L15">IF(INDEX('申請表 Application Form'!$B$5:$Q$1048576,5+((ROW()-2)*6),6)=0,"",INDEX('申請表 Application Form'!$B$5:$Q$1048576,5+((ROW()-2)*6),6))</f>
        <v/>
      </c>
      <c r="M15" s="22" t="str" cm="1">
        <f t="array" ref="M15">IF(INDEX('申請表 Application Form'!$B$5:$Q$1048576,5+((ROW()-2)*6),7)=0,"",INDEX('申請表 Application Form'!$B$5:$Q$1048576,5+((ROW()-2)*6),7))</f>
        <v/>
      </c>
      <c r="N15" s="22" t="str" cm="1">
        <f t="array" ref="N15">IF(INDEX('申請表 Application Form'!$B$5:$Q$1048576,6+((ROW()-2)*6),6)=0,"",INDEX('申請表 Application Form'!$B$5:$Q$1048576,6+((ROW()-2)*6),6))</f>
        <v/>
      </c>
      <c r="O15" s="22" t="str" cm="1">
        <f t="array" ref="O15">IF(INDEX('申請表 Application Form'!$B$5:$Q$1048576,6+((ROW()-2)*6),7)=0,"",INDEX('申請表 Application Form'!$B$5:$Q$1048576,6+((ROW()-2)*6),7))</f>
        <v/>
      </c>
      <c r="P15" s="22" t="str" cm="1">
        <f t="array" ref="P15">IF(INDEX('申請表 Application Form'!$B$5:$Q$1048576,7+((ROW()-2)*6),6)=0,"",INDEX('申請表 Application Form'!$B$5:$Q$1048576,7+((ROW()-2)*6),6))</f>
        <v/>
      </c>
      <c r="Q15" s="22" t="str" cm="1">
        <f t="array" ref="Q15">IF(INDEX('申請表 Application Form'!$B$5:$Q$1048576,7+((ROW()-2)*6),7)=0,"",INDEX('申請表 Application Form'!$B$5:$Q$1048576,7+((ROW()-2)*6),7))</f>
        <v/>
      </c>
      <c r="R15" s="14" t="str" cm="1">
        <f t="array" ref="R15">IF(INDEX('申請表 Application Form'!$B$5:$Q$1048576,ROW()*6-10,COLUMN()-10)=0,"",INDEX('申請表 Application Form'!$B$5:$Q$1048576,ROW()*6-10,COLUMN()-10))</f>
        <v/>
      </c>
      <c r="S15" s="21" t="str" cm="1">
        <f t="array" ref="S15">IF(INDEX('申請表 Application Form'!$B$5:$Q$1048576,ROW()*6-10,COLUMN()-10)=0,"",INDEX('申請表 Application Form'!$B$5:$Q$1048576,ROW()*6-10,COLUMN()-10))</f>
        <v/>
      </c>
      <c r="T15" s="21" t="str" cm="1">
        <f t="array" ref="T15">IF(INDEX('申請表 Application Form'!$B$5:$Q$1048576,ROW()*6-10,COLUMN()-10)=0,"",INDEX('申請表 Application Form'!$B$5:$Q$1048576,ROW()*6-10,COLUMN()-10))</f>
        <v/>
      </c>
      <c r="U15" s="22" t="str" cm="1">
        <f t="array" ref="U15">IF(INDEX('申請表 Application Form'!$B$5:$Q$1048576,ROW()*6-10,COLUMN()-10)=0,"",INDEX('申請表 Application Form'!$B$5:$Q$1048576,ROW()*6-10,COLUMN()-10))</f>
        <v/>
      </c>
      <c r="V15" s="21" t="str" cm="1">
        <f t="array" ref="V15">IF(INDEX('申請表 Application Form'!$B$5:$Q$1048576,ROW()*6-10,COLUMN()-10)=0,"",INDEX('申請表 Application Form'!$B$5:$Q$1048576,ROW()*6-10,COLUMN()-10))</f>
        <v/>
      </c>
      <c r="W15" s="22" t="str" cm="1">
        <f t="array" ref="W15">INDEX('申請表 Application Form'!$B$5:$Q$1048576,ROW()*6-10,COLUMN()-10)</f>
        <v/>
      </c>
      <c r="X15" s="21" t="str" cm="1">
        <f t="array" ref="X15">IF(INDEX('申請表 Application Form'!$B$5:$Q$1048576,ROW()*6-10,COLUMN()-10)=0,"",INDEX('申請表 Application Form'!$B$5:$Q$1048576,ROW()*6-10,COLUMN()-10))</f>
        <v/>
      </c>
      <c r="Y15" s="21" t="str" cm="1">
        <f t="array" ref="Y15">INDEX('申請表 Application Form'!$B$5:$Q$1048576,ROW()*6-10,COLUMN()-10)</f>
        <v/>
      </c>
      <c r="Z15" s="22" t="str" cm="1">
        <f t="array" ref="Z15">IF(INDEX('申請表 Application Form'!$B$5:$Q$1048576,ROW()*6-10,COLUMN()-10)=0,"",INDEX('申請表 Application Form'!$B$5:$Q$1048576,ROW()*6-10,COLUMN()-10))</f>
        <v/>
      </c>
    </row>
    <row r="16" spans="1:31">
      <c r="A16" s="21" t="str" cm="1">
        <f t="array" ref="A16">INDEX('申請表 Application Form'!$B$5:$Q$1048576,ROW()*6-10,COLUMN())</f>
        <v/>
      </c>
      <c r="B16" s="22" t="str" cm="1">
        <f t="array" ref="B16">IF(INDEX('申請表 Application Form'!$B$5:$Q$1048576,ROW()*6-10,COLUMN())=0,"",INDEX('申請表 Application Form'!$B$5:$Q$1048576,ROW()*6-10,COLUMN()))</f>
        <v/>
      </c>
      <c r="C16" s="21" t="str" cm="1">
        <f t="array" ref="C16">IF(INDEX('申請表 Application Form'!$B$5:$Q$1048576,ROW()*6-10,COLUMN())=0,"",INDEX('申請表 Application Form'!$B$5:$Q$1048576,ROW()*6-10,COLUMN()))</f>
        <v/>
      </c>
      <c r="D16" s="22" t="str" cm="1">
        <f t="array" ref="D16">IF(INDEX('申請表 Application Form'!$B$5:$Q$1048576,ROW()*6-10,COLUMN())=0,"",INDEX('申請表 Application Form'!$B$5:$Q$1048576,ROW()*6-10,COLUMN()))</f>
        <v/>
      </c>
      <c r="E16" s="22" t="str" cm="1">
        <f t="array" ref="E16">INDEX('申請表 Application Form'!$B$5:$Q$1048576,2+((ROW()-2)*6),5)</f>
        <v xml:space="preserve"> </v>
      </c>
      <c r="F16" s="22" t="str" cm="1">
        <f t="array" ref="F16">IF(INDEX('申請表 Application Form'!$B$5:$Q$1048576,2+((ROW()-2)*6),6)=0,"",INDEX('申請表 Application Form'!$B$5:$Q$1048576,2+((ROW()-2)*6),6))</f>
        <v/>
      </c>
      <c r="G16" s="22" t="str" cm="1">
        <f t="array" ref="G16">IF(INDEX('申請表 Application Form'!$B$5:$Q$1048576,2+((ROW()-2)*6),7)=0,"",INDEX('申請表 Application Form'!$B$5:$Q$1048576,2+((ROW()-2)*6),7))</f>
        <v/>
      </c>
      <c r="H16" s="22" t="str" cm="1">
        <f t="array" ref="H16">IF(INDEX('申請表 Application Form'!$B$5:$Q$1048576,3+((ROW()-2)*6),6)=0,"",INDEX('申請表 Application Form'!$B$5:$Q$1048576,3+((ROW()-2)*6),6))</f>
        <v/>
      </c>
      <c r="I16" s="22" t="str" cm="1">
        <f t="array" ref="I16">IF(INDEX('申請表 Application Form'!$B$5:$Q$1048576,3+((ROW()-2)*6),7)=0,"",INDEX('申請表 Application Form'!$B$5:$Q$1048576,3+((ROW()-2)*6),7))</f>
        <v/>
      </c>
      <c r="J16" s="22" t="str" cm="1">
        <f t="array" ref="J16">IF(INDEX('申請表 Application Form'!$B$5:$Q$1048576,4+((ROW()-2)*6),6)=0,"",INDEX('申請表 Application Form'!$B$5:$Q$1048576,4+((ROW()-2)*6),6))</f>
        <v/>
      </c>
      <c r="K16" s="22" t="str" cm="1">
        <f t="array" ref="K16">IF(INDEX('申請表 Application Form'!$B$5:$Q$1048576,4+((ROW()-2)*6),7)=0,"",INDEX('申請表 Application Form'!$B$5:$Q$1048576,4+((ROW()-2)*6),7))</f>
        <v/>
      </c>
      <c r="L16" s="22" t="str" cm="1">
        <f t="array" ref="L16">IF(INDEX('申請表 Application Form'!$B$5:$Q$1048576,5+((ROW()-2)*6),6)=0,"",INDEX('申請表 Application Form'!$B$5:$Q$1048576,5+((ROW()-2)*6),6))</f>
        <v/>
      </c>
      <c r="M16" s="22" t="str" cm="1">
        <f t="array" ref="M16">IF(INDEX('申請表 Application Form'!$B$5:$Q$1048576,5+((ROW()-2)*6),7)=0,"",INDEX('申請表 Application Form'!$B$5:$Q$1048576,5+((ROW()-2)*6),7))</f>
        <v/>
      </c>
      <c r="N16" s="22" t="str" cm="1">
        <f t="array" ref="N16">IF(INDEX('申請表 Application Form'!$B$5:$Q$1048576,6+((ROW()-2)*6),6)=0,"",INDEX('申請表 Application Form'!$B$5:$Q$1048576,6+((ROW()-2)*6),6))</f>
        <v/>
      </c>
      <c r="O16" s="22" t="str" cm="1">
        <f t="array" ref="O16">IF(INDEX('申請表 Application Form'!$B$5:$Q$1048576,6+((ROW()-2)*6),7)=0,"",INDEX('申請表 Application Form'!$B$5:$Q$1048576,6+((ROW()-2)*6),7))</f>
        <v/>
      </c>
      <c r="P16" s="22" t="str" cm="1">
        <f t="array" ref="P16">IF(INDEX('申請表 Application Form'!$B$5:$Q$1048576,7+((ROW()-2)*6),6)=0,"",INDEX('申請表 Application Form'!$B$5:$Q$1048576,7+((ROW()-2)*6),6))</f>
        <v/>
      </c>
      <c r="Q16" s="22" t="str" cm="1">
        <f t="array" ref="Q16">IF(INDEX('申請表 Application Form'!$B$5:$Q$1048576,7+((ROW()-2)*6),7)=0,"",INDEX('申請表 Application Form'!$B$5:$Q$1048576,7+((ROW()-2)*6),7))</f>
        <v/>
      </c>
      <c r="R16" s="14" t="str" cm="1">
        <f t="array" ref="R16">IF(INDEX('申請表 Application Form'!$B$5:$Q$1048576,ROW()*6-10,COLUMN()-10)=0,"",INDEX('申請表 Application Form'!$B$5:$Q$1048576,ROW()*6-10,COLUMN()-10))</f>
        <v/>
      </c>
      <c r="S16" s="21" t="str" cm="1">
        <f t="array" ref="S16">IF(INDEX('申請表 Application Form'!$B$5:$Q$1048576,ROW()*6-10,COLUMN()-10)=0,"",INDEX('申請表 Application Form'!$B$5:$Q$1048576,ROW()*6-10,COLUMN()-10))</f>
        <v/>
      </c>
      <c r="T16" s="21" t="str" cm="1">
        <f t="array" ref="T16">IF(INDEX('申請表 Application Form'!$B$5:$Q$1048576,ROW()*6-10,COLUMN()-10)=0,"",INDEX('申請表 Application Form'!$B$5:$Q$1048576,ROW()*6-10,COLUMN()-10))</f>
        <v/>
      </c>
      <c r="U16" s="22" t="str" cm="1">
        <f t="array" ref="U16">IF(INDEX('申請表 Application Form'!$B$5:$Q$1048576,ROW()*6-10,COLUMN()-10)=0,"",INDEX('申請表 Application Form'!$B$5:$Q$1048576,ROW()*6-10,COLUMN()-10))</f>
        <v/>
      </c>
      <c r="V16" s="21" t="str" cm="1">
        <f t="array" ref="V16">IF(INDEX('申請表 Application Form'!$B$5:$Q$1048576,ROW()*6-10,COLUMN()-10)=0,"",INDEX('申請表 Application Form'!$B$5:$Q$1048576,ROW()*6-10,COLUMN()-10))</f>
        <v/>
      </c>
      <c r="W16" s="22" t="str" cm="1">
        <f t="array" ref="W16">INDEX('申請表 Application Form'!$B$5:$Q$1048576,ROW()*6-10,COLUMN()-10)</f>
        <v/>
      </c>
      <c r="X16" s="21" t="str" cm="1">
        <f t="array" ref="X16">IF(INDEX('申請表 Application Form'!$B$5:$Q$1048576,ROW()*6-10,COLUMN()-10)=0,"",INDEX('申請表 Application Form'!$B$5:$Q$1048576,ROW()*6-10,COLUMN()-10))</f>
        <v/>
      </c>
      <c r="Y16" s="21" t="str" cm="1">
        <f t="array" ref="Y16">INDEX('申請表 Application Form'!$B$5:$Q$1048576,ROW()*6-10,COLUMN()-10)</f>
        <v/>
      </c>
      <c r="Z16" s="22" t="str" cm="1">
        <f t="array" ref="Z16">IF(INDEX('申請表 Application Form'!$B$5:$Q$1048576,ROW()*6-10,COLUMN()-10)=0,"",INDEX('申請表 Application Form'!$B$5:$Q$1048576,ROW()*6-10,COLUMN()-10))</f>
        <v/>
      </c>
    </row>
    <row r="17" spans="1:26">
      <c r="A17" s="21" t="str" cm="1">
        <f t="array" ref="A17">INDEX('申請表 Application Form'!$B$5:$Q$1048576,ROW()*6-10,COLUMN())</f>
        <v/>
      </c>
      <c r="B17" s="22" t="str" cm="1">
        <f t="array" ref="B17">IF(INDEX('申請表 Application Form'!$B$5:$Q$1048576,ROW()*6-10,COLUMN())=0,"",INDEX('申請表 Application Form'!$B$5:$Q$1048576,ROW()*6-10,COLUMN()))</f>
        <v/>
      </c>
      <c r="C17" s="21" t="str" cm="1">
        <f t="array" ref="C17">IF(INDEX('申請表 Application Form'!$B$5:$Q$1048576,ROW()*6-10,COLUMN())=0,"",INDEX('申請表 Application Form'!$B$5:$Q$1048576,ROW()*6-10,COLUMN()))</f>
        <v/>
      </c>
      <c r="D17" s="22" t="str" cm="1">
        <f t="array" ref="D17">IF(INDEX('申請表 Application Form'!$B$5:$Q$1048576,ROW()*6-10,COLUMN())=0,"",INDEX('申請表 Application Form'!$B$5:$Q$1048576,ROW()*6-10,COLUMN()))</f>
        <v/>
      </c>
      <c r="E17" s="22" t="str" cm="1">
        <f t="array" ref="E17">INDEX('申請表 Application Form'!$B$5:$Q$1048576,2+((ROW()-2)*6),5)</f>
        <v xml:space="preserve"> </v>
      </c>
      <c r="F17" s="22" t="str" cm="1">
        <f t="array" ref="F17">IF(INDEX('申請表 Application Form'!$B$5:$Q$1048576,2+((ROW()-2)*6),6)=0,"",INDEX('申請表 Application Form'!$B$5:$Q$1048576,2+((ROW()-2)*6),6))</f>
        <v/>
      </c>
      <c r="G17" s="22" t="str" cm="1">
        <f t="array" ref="G17">IF(INDEX('申請表 Application Form'!$B$5:$Q$1048576,2+((ROW()-2)*6),7)=0,"",INDEX('申請表 Application Form'!$B$5:$Q$1048576,2+((ROW()-2)*6),7))</f>
        <v/>
      </c>
      <c r="H17" s="22" t="str" cm="1">
        <f t="array" ref="H17">IF(INDEX('申請表 Application Form'!$B$5:$Q$1048576,3+((ROW()-2)*6),6)=0,"",INDEX('申請表 Application Form'!$B$5:$Q$1048576,3+((ROW()-2)*6),6))</f>
        <v/>
      </c>
      <c r="I17" s="22" t="str" cm="1">
        <f t="array" ref="I17">IF(INDEX('申請表 Application Form'!$B$5:$Q$1048576,3+((ROW()-2)*6),7)=0,"",INDEX('申請表 Application Form'!$B$5:$Q$1048576,3+((ROW()-2)*6),7))</f>
        <v/>
      </c>
      <c r="J17" s="22" t="str" cm="1">
        <f t="array" ref="J17">IF(INDEX('申請表 Application Form'!$B$5:$Q$1048576,4+((ROW()-2)*6),6)=0,"",INDEX('申請表 Application Form'!$B$5:$Q$1048576,4+((ROW()-2)*6),6))</f>
        <v/>
      </c>
      <c r="K17" s="22" t="str" cm="1">
        <f t="array" ref="K17">IF(INDEX('申請表 Application Form'!$B$5:$Q$1048576,4+((ROW()-2)*6),7)=0,"",INDEX('申請表 Application Form'!$B$5:$Q$1048576,4+((ROW()-2)*6),7))</f>
        <v/>
      </c>
      <c r="L17" s="22" t="str" cm="1">
        <f t="array" ref="L17">IF(INDEX('申請表 Application Form'!$B$5:$Q$1048576,5+((ROW()-2)*6),6)=0,"",INDEX('申請表 Application Form'!$B$5:$Q$1048576,5+((ROW()-2)*6),6))</f>
        <v/>
      </c>
      <c r="M17" s="22" t="str" cm="1">
        <f t="array" ref="M17">IF(INDEX('申請表 Application Form'!$B$5:$Q$1048576,5+((ROW()-2)*6),7)=0,"",INDEX('申請表 Application Form'!$B$5:$Q$1048576,5+((ROW()-2)*6),7))</f>
        <v/>
      </c>
      <c r="N17" s="22" t="str" cm="1">
        <f t="array" ref="N17">IF(INDEX('申請表 Application Form'!$B$5:$Q$1048576,6+((ROW()-2)*6),6)=0,"",INDEX('申請表 Application Form'!$B$5:$Q$1048576,6+((ROW()-2)*6),6))</f>
        <v/>
      </c>
      <c r="O17" s="22" t="str" cm="1">
        <f t="array" ref="O17">IF(INDEX('申請表 Application Form'!$B$5:$Q$1048576,6+((ROW()-2)*6),7)=0,"",INDEX('申請表 Application Form'!$B$5:$Q$1048576,6+((ROW()-2)*6),7))</f>
        <v/>
      </c>
      <c r="P17" s="22" t="str" cm="1">
        <f t="array" ref="P17">IF(INDEX('申請表 Application Form'!$B$5:$Q$1048576,7+((ROW()-2)*6),6)=0,"",INDEX('申請表 Application Form'!$B$5:$Q$1048576,7+((ROW()-2)*6),6))</f>
        <v/>
      </c>
      <c r="Q17" s="22" t="str" cm="1">
        <f t="array" ref="Q17">IF(INDEX('申請表 Application Form'!$B$5:$Q$1048576,7+((ROW()-2)*6),7)=0,"",INDEX('申請表 Application Form'!$B$5:$Q$1048576,7+((ROW()-2)*6),7))</f>
        <v/>
      </c>
      <c r="R17" s="14" t="str" cm="1">
        <f t="array" ref="R17">IF(INDEX('申請表 Application Form'!$B$5:$Q$1048576,ROW()*6-10,COLUMN()-10)=0,"",INDEX('申請表 Application Form'!$B$5:$Q$1048576,ROW()*6-10,COLUMN()-10))</f>
        <v/>
      </c>
      <c r="S17" s="21" t="str" cm="1">
        <f t="array" ref="S17">IF(INDEX('申請表 Application Form'!$B$5:$Q$1048576,ROW()*6-10,COLUMN()-10)=0,"",INDEX('申請表 Application Form'!$B$5:$Q$1048576,ROW()*6-10,COLUMN()-10))</f>
        <v/>
      </c>
      <c r="T17" s="21" t="str" cm="1">
        <f t="array" ref="T17">IF(INDEX('申請表 Application Form'!$B$5:$Q$1048576,ROW()*6-10,COLUMN()-10)=0,"",INDEX('申請表 Application Form'!$B$5:$Q$1048576,ROW()*6-10,COLUMN()-10))</f>
        <v/>
      </c>
      <c r="U17" s="22" t="str" cm="1">
        <f t="array" ref="U17">IF(INDEX('申請表 Application Form'!$B$5:$Q$1048576,ROW()*6-10,COLUMN()-10)=0,"",INDEX('申請表 Application Form'!$B$5:$Q$1048576,ROW()*6-10,COLUMN()-10))</f>
        <v/>
      </c>
      <c r="V17" s="21" t="str" cm="1">
        <f t="array" ref="V17">IF(INDEX('申請表 Application Form'!$B$5:$Q$1048576,ROW()*6-10,COLUMN()-10)=0,"",INDEX('申請表 Application Form'!$B$5:$Q$1048576,ROW()*6-10,COLUMN()-10))</f>
        <v/>
      </c>
      <c r="W17" s="22" t="str" cm="1">
        <f t="array" ref="W17">INDEX('申請表 Application Form'!$B$5:$Q$1048576,ROW()*6-10,COLUMN()-10)</f>
        <v/>
      </c>
      <c r="X17" s="21" t="str" cm="1">
        <f t="array" ref="X17">IF(INDEX('申請表 Application Form'!$B$5:$Q$1048576,ROW()*6-10,COLUMN()-10)=0,"",INDEX('申請表 Application Form'!$B$5:$Q$1048576,ROW()*6-10,COLUMN()-10))</f>
        <v/>
      </c>
      <c r="Y17" s="21" t="str" cm="1">
        <f t="array" ref="Y17">INDEX('申請表 Application Form'!$B$5:$Q$1048576,ROW()*6-10,COLUMN()-10)</f>
        <v/>
      </c>
      <c r="Z17" s="22" t="str" cm="1">
        <f t="array" ref="Z17">IF(INDEX('申請表 Application Form'!$B$5:$Q$1048576,ROW()*6-10,COLUMN()-10)=0,"",INDEX('申請表 Application Form'!$B$5:$Q$1048576,ROW()*6-10,COLUMN()-10))</f>
        <v/>
      </c>
    </row>
    <row r="18" spans="1:26">
      <c r="A18" s="21" t="str" cm="1">
        <f t="array" ref="A18">INDEX('申請表 Application Form'!$B$5:$Q$1048576,ROW()*6-10,COLUMN())</f>
        <v/>
      </c>
      <c r="B18" s="22" t="str" cm="1">
        <f t="array" ref="B18">IF(INDEX('申請表 Application Form'!$B$5:$Q$1048576,ROW()*6-10,COLUMN())=0,"",INDEX('申請表 Application Form'!$B$5:$Q$1048576,ROW()*6-10,COLUMN()))</f>
        <v/>
      </c>
      <c r="C18" s="21" t="str" cm="1">
        <f t="array" ref="C18">IF(INDEX('申請表 Application Form'!$B$5:$Q$1048576,ROW()*6-10,COLUMN())=0,"",INDEX('申請表 Application Form'!$B$5:$Q$1048576,ROW()*6-10,COLUMN()))</f>
        <v/>
      </c>
      <c r="D18" s="22" t="str" cm="1">
        <f t="array" ref="D18">IF(INDEX('申請表 Application Form'!$B$5:$Q$1048576,ROW()*6-10,COLUMN())=0,"",INDEX('申請表 Application Form'!$B$5:$Q$1048576,ROW()*6-10,COLUMN()))</f>
        <v/>
      </c>
      <c r="E18" s="22" t="str" cm="1">
        <f t="array" ref="E18">INDEX('申請表 Application Form'!$B$5:$Q$1048576,2+((ROW()-2)*6),5)</f>
        <v xml:space="preserve"> </v>
      </c>
      <c r="F18" s="22" t="str" cm="1">
        <f t="array" ref="F18">IF(INDEX('申請表 Application Form'!$B$5:$Q$1048576,2+((ROW()-2)*6),6)=0,"",INDEX('申請表 Application Form'!$B$5:$Q$1048576,2+((ROW()-2)*6),6))</f>
        <v/>
      </c>
      <c r="G18" s="22" t="str" cm="1">
        <f t="array" ref="G18">IF(INDEX('申請表 Application Form'!$B$5:$Q$1048576,2+((ROW()-2)*6),7)=0,"",INDEX('申請表 Application Form'!$B$5:$Q$1048576,2+((ROW()-2)*6),7))</f>
        <v/>
      </c>
      <c r="H18" s="22" t="str" cm="1">
        <f t="array" ref="H18">IF(INDEX('申請表 Application Form'!$B$5:$Q$1048576,3+((ROW()-2)*6),6)=0,"",INDEX('申請表 Application Form'!$B$5:$Q$1048576,3+((ROW()-2)*6),6))</f>
        <v/>
      </c>
      <c r="I18" s="22" t="str" cm="1">
        <f t="array" ref="I18">IF(INDEX('申請表 Application Form'!$B$5:$Q$1048576,3+((ROW()-2)*6),7)=0,"",INDEX('申請表 Application Form'!$B$5:$Q$1048576,3+((ROW()-2)*6),7))</f>
        <v/>
      </c>
      <c r="J18" s="22" t="str" cm="1">
        <f t="array" ref="J18">IF(INDEX('申請表 Application Form'!$B$5:$Q$1048576,4+((ROW()-2)*6),6)=0,"",INDEX('申請表 Application Form'!$B$5:$Q$1048576,4+((ROW()-2)*6),6))</f>
        <v/>
      </c>
      <c r="K18" s="22" t="str" cm="1">
        <f t="array" ref="K18">IF(INDEX('申請表 Application Form'!$B$5:$Q$1048576,4+((ROW()-2)*6),7)=0,"",INDEX('申請表 Application Form'!$B$5:$Q$1048576,4+((ROW()-2)*6),7))</f>
        <v/>
      </c>
      <c r="L18" s="22" t="str" cm="1">
        <f t="array" ref="L18">IF(INDEX('申請表 Application Form'!$B$5:$Q$1048576,5+((ROW()-2)*6),6)=0,"",INDEX('申請表 Application Form'!$B$5:$Q$1048576,5+((ROW()-2)*6),6))</f>
        <v/>
      </c>
      <c r="M18" s="22" t="str" cm="1">
        <f t="array" ref="M18">IF(INDEX('申請表 Application Form'!$B$5:$Q$1048576,5+((ROW()-2)*6),7)=0,"",INDEX('申請表 Application Form'!$B$5:$Q$1048576,5+((ROW()-2)*6),7))</f>
        <v/>
      </c>
      <c r="N18" s="22" t="str" cm="1">
        <f t="array" ref="N18">IF(INDEX('申請表 Application Form'!$B$5:$Q$1048576,6+((ROW()-2)*6),6)=0,"",INDEX('申請表 Application Form'!$B$5:$Q$1048576,6+((ROW()-2)*6),6))</f>
        <v/>
      </c>
      <c r="O18" s="22" t="str" cm="1">
        <f t="array" ref="O18">IF(INDEX('申請表 Application Form'!$B$5:$Q$1048576,6+((ROW()-2)*6),7)=0,"",INDEX('申請表 Application Form'!$B$5:$Q$1048576,6+((ROW()-2)*6),7))</f>
        <v/>
      </c>
      <c r="P18" s="22" t="str" cm="1">
        <f t="array" ref="P18">IF(INDEX('申請表 Application Form'!$B$5:$Q$1048576,7+((ROW()-2)*6),6)=0,"",INDEX('申請表 Application Form'!$B$5:$Q$1048576,7+((ROW()-2)*6),6))</f>
        <v/>
      </c>
      <c r="Q18" s="22" t="str" cm="1">
        <f t="array" ref="Q18">IF(INDEX('申請表 Application Form'!$B$5:$Q$1048576,7+((ROW()-2)*6),7)=0,"",INDEX('申請表 Application Form'!$B$5:$Q$1048576,7+((ROW()-2)*6),7))</f>
        <v/>
      </c>
      <c r="R18" s="14" t="str" cm="1">
        <f t="array" ref="R18">IF(INDEX('申請表 Application Form'!$B$5:$Q$1048576,ROW()*6-10,COLUMN()-10)=0,"",INDEX('申請表 Application Form'!$B$5:$Q$1048576,ROW()*6-10,COLUMN()-10))</f>
        <v/>
      </c>
      <c r="S18" s="21" t="str" cm="1">
        <f t="array" ref="S18">IF(INDEX('申請表 Application Form'!$B$5:$Q$1048576,ROW()*6-10,COLUMN()-10)=0,"",INDEX('申請表 Application Form'!$B$5:$Q$1048576,ROW()*6-10,COLUMN()-10))</f>
        <v/>
      </c>
      <c r="T18" s="21" t="str" cm="1">
        <f t="array" ref="T18">IF(INDEX('申請表 Application Form'!$B$5:$Q$1048576,ROW()*6-10,COLUMN()-10)=0,"",INDEX('申請表 Application Form'!$B$5:$Q$1048576,ROW()*6-10,COLUMN()-10))</f>
        <v/>
      </c>
      <c r="U18" s="22" t="str" cm="1">
        <f t="array" ref="U18">IF(INDEX('申請表 Application Form'!$B$5:$Q$1048576,ROW()*6-10,COLUMN()-10)=0,"",INDEX('申請表 Application Form'!$B$5:$Q$1048576,ROW()*6-10,COLUMN()-10))</f>
        <v/>
      </c>
      <c r="V18" s="21" t="str" cm="1">
        <f t="array" ref="V18">IF(INDEX('申請表 Application Form'!$B$5:$Q$1048576,ROW()*6-10,COLUMN()-10)=0,"",INDEX('申請表 Application Form'!$B$5:$Q$1048576,ROW()*6-10,COLUMN()-10))</f>
        <v/>
      </c>
      <c r="W18" s="22" t="str" cm="1">
        <f t="array" ref="W18">INDEX('申請表 Application Form'!$B$5:$Q$1048576,ROW()*6-10,COLUMN()-10)</f>
        <v/>
      </c>
      <c r="X18" s="21" t="str" cm="1">
        <f t="array" ref="X18">IF(INDEX('申請表 Application Form'!$B$5:$Q$1048576,ROW()*6-10,COLUMN()-10)=0,"",INDEX('申請表 Application Form'!$B$5:$Q$1048576,ROW()*6-10,COLUMN()-10))</f>
        <v/>
      </c>
      <c r="Y18" s="21" t="str" cm="1">
        <f t="array" ref="Y18">INDEX('申請表 Application Form'!$B$5:$Q$1048576,ROW()*6-10,COLUMN()-10)</f>
        <v/>
      </c>
      <c r="Z18" s="22" t="str" cm="1">
        <f t="array" ref="Z18">IF(INDEX('申請表 Application Form'!$B$5:$Q$1048576,ROW()*6-10,COLUMN()-10)=0,"",INDEX('申請表 Application Form'!$B$5:$Q$1048576,ROW()*6-10,COLUMN()-10))</f>
        <v/>
      </c>
    </row>
    <row r="19" spans="1:26">
      <c r="A19" s="21" t="str" cm="1">
        <f t="array" ref="A19">INDEX('申請表 Application Form'!$B$5:$Q$1048576,ROW()*6-10,COLUMN())</f>
        <v/>
      </c>
      <c r="B19" s="22" t="str" cm="1">
        <f t="array" ref="B19">IF(INDEX('申請表 Application Form'!$B$5:$Q$1048576,ROW()*6-10,COLUMN())=0,"",INDEX('申請表 Application Form'!$B$5:$Q$1048576,ROW()*6-10,COLUMN()))</f>
        <v/>
      </c>
      <c r="C19" s="21" t="str" cm="1">
        <f t="array" ref="C19">IF(INDEX('申請表 Application Form'!$B$5:$Q$1048576,ROW()*6-10,COLUMN())=0,"",INDEX('申請表 Application Form'!$B$5:$Q$1048576,ROW()*6-10,COLUMN()))</f>
        <v/>
      </c>
      <c r="D19" s="22" t="str" cm="1">
        <f t="array" ref="D19">IF(INDEX('申請表 Application Form'!$B$5:$Q$1048576,ROW()*6-10,COLUMN())=0,"",INDEX('申請表 Application Form'!$B$5:$Q$1048576,ROW()*6-10,COLUMN()))</f>
        <v/>
      </c>
      <c r="E19" s="22" t="str" cm="1">
        <f t="array" ref="E19">INDEX('申請表 Application Form'!$B$5:$Q$1048576,2+((ROW()-2)*6),5)</f>
        <v xml:space="preserve"> </v>
      </c>
      <c r="F19" s="22" t="str" cm="1">
        <f t="array" ref="F19">IF(INDEX('申請表 Application Form'!$B$5:$Q$1048576,2+((ROW()-2)*6),6)=0,"",INDEX('申請表 Application Form'!$B$5:$Q$1048576,2+((ROW()-2)*6),6))</f>
        <v/>
      </c>
      <c r="G19" s="22" t="str" cm="1">
        <f t="array" ref="G19">IF(INDEX('申請表 Application Form'!$B$5:$Q$1048576,2+((ROW()-2)*6),7)=0,"",INDEX('申請表 Application Form'!$B$5:$Q$1048576,2+((ROW()-2)*6),7))</f>
        <v/>
      </c>
      <c r="H19" s="22" t="str" cm="1">
        <f t="array" ref="H19">IF(INDEX('申請表 Application Form'!$B$5:$Q$1048576,3+((ROW()-2)*6),6)=0,"",INDEX('申請表 Application Form'!$B$5:$Q$1048576,3+((ROW()-2)*6),6))</f>
        <v/>
      </c>
      <c r="I19" s="22" t="str" cm="1">
        <f t="array" ref="I19">IF(INDEX('申請表 Application Form'!$B$5:$Q$1048576,3+((ROW()-2)*6),7)=0,"",INDEX('申請表 Application Form'!$B$5:$Q$1048576,3+((ROW()-2)*6),7))</f>
        <v/>
      </c>
      <c r="J19" s="22" t="str" cm="1">
        <f t="array" ref="J19">IF(INDEX('申請表 Application Form'!$B$5:$Q$1048576,4+((ROW()-2)*6),6)=0,"",INDEX('申請表 Application Form'!$B$5:$Q$1048576,4+((ROW()-2)*6),6))</f>
        <v/>
      </c>
      <c r="K19" s="22" t="str" cm="1">
        <f t="array" ref="K19">IF(INDEX('申請表 Application Form'!$B$5:$Q$1048576,4+((ROW()-2)*6),7)=0,"",INDEX('申請表 Application Form'!$B$5:$Q$1048576,4+((ROW()-2)*6),7))</f>
        <v/>
      </c>
      <c r="L19" s="22" t="str" cm="1">
        <f t="array" ref="L19">IF(INDEX('申請表 Application Form'!$B$5:$Q$1048576,5+((ROW()-2)*6),6)=0,"",INDEX('申請表 Application Form'!$B$5:$Q$1048576,5+((ROW()-2)*6),6))</f>
        <v/>
      </c>
      <c r="M19" s="22" t="str" cm="1">
        <f t="array" ref="M19">IF(INDEX('申請表 Application Form'!$B$5:$Q$1048576,5+((ROW()-2)*6),7)=0,"",INDEX('申請表 Application Form'!$B$5:$Q$1048576,5+((ROW()-2)*6),7))</f>
        <v/>
      </c>
      <c r="N19" s="22" t="str" cm="1">
        <f t="array" ref="N19">IF(INDEX('申請表 Application Form'!$B$5:$Q$1048576,6+((ROW()-2)*6),6)=0,"",INDEX('申請表 Application Form'!$B$5:$Q$1048576,6+((ROW()-2)*6),6))</f>
        <v/>
      </c>
      <c r="O19" s="22" t="str" cm="1">
        <f t="array" ref="O19">IF(INDEX('申請表 Application Form'!$B$5:$Q$1048576,6+((ROW()-2)*6),7)=0,"",INDEX('申請表 Application Form'!$B$5:$Q$1048576,6+((ROW()-2)*6),7))</f>
        <v/>
      </c>
      <c r="P19" s="22" t="str" cm="1">
        <f t="array" ref="P19">IF(INDEX('申請表 Application Form'!$B$5:$Q$1048576,7+((ROW()-2)*6),6)=0,"",INDEX('申請表 Application Form'!$B$5:$Q$1048576,7+((ROW()-2)*6),6))</f>
        <v/>
      </c>
      <c r="Q19" s="22" t="str" cm="1">
        <f t="array" ref="Q19">IF(INDEX('申請表 Application Form'!$B$5:$Q$1048576,7+((ROW()-2)*6),7)=0,"",INDEX('申請表 Application Form'!$B$5:$Q$1048576,7+((ROW()-2)*6),7))</f>
        <v/>
      </c>
      <c r="R19" s="14" t="str" cm="1">
        <f t="array" ref="R19">IF(INDEX('申請表 Application Form'!$B$5:$Q$1048576,ROW()*6-10,COLUMN()-10)=0,"",INDEX('申請表 Application Form'!$B$5:$Q$1048576,ROW()*6-10,COLUMN()-10))</f>
        <v/>
      </c>
      <c r="S19" s="21" t="str" cm="1">
        <f t="array" ref="S19">IF(INDEX('申請表 Application Form'!$B$5:$Q$1048576,ROW()*6-10,COLUMN()-10)=0,"",INDEX('申請表 Application Form'!$B$5:$Q$1048576,ROW()*6-10,COLUMN()-10))</f>
        <v/>
      </c>
      <c r="T19" s="21" t="str" cm="1">
        <f t="array" ref="T19">IF(INDEX('申請表 Application Form'!$B$5:$Q$1048576,ROW()*6-10,COLUMN()-10)=0,"",INDEX('申請表 Application Form'!$B$5:$Q$1048576,ROW()*6-10,COLUMN()-10))</f>
        <v/>
      </c>
      <c r="U19" s="22" t="str" cm="1">
        <f t="array" ref="U19">IF(INDEX('申請表 Application Form'!$B$5:$Q$1048576,ROW()*6-10,COLUMN()-10)=0,"",INDEX('申請表 Application Form'!$B$5:$Q$1048576,ROW()*6-10,COLUMN()-10))</f>
        <v/>
      </c>
      <c r="V19" s="21" t="str" cm="1">
        <f t="array" ref="V19">IF(INDEX('申請表 Application Form'!$B$5:$Q$1048576,ROW()*6-10,COLUMN()-10)=0,"",INDEX('申請表 Application Form'!$B$5:$Q$1048576,ROW()*6-10,COLUMN()-10))</f>
        <v/>
      </c>
      <c r="W19" s="22" t="str" cm="1">
        <f t="array" ref="W19">INDEX('申請表 Application Form'!$B$5:$Q$1048576,ROW()*6-10,COLUMN()-10)</f>
        <v/>
      </c>
      <c r="X19" s="21" t="str" cm="1">
        <f t="array" ref="X19">IF(INDEX('申請表 Application Form'!$B$5:$Q$1048576,ROW()*6-10,COLUMN()-10)=0,"",INDEX('申請表 Application Form'!$B$5:$Q$1048576,ROW()*6-10,COLUMN()-10))</f>
        <v/>
      </c>
      <c r="Y19" s="21" t="str" cm="1">
        <f t="array" ref="Y19">INDEX('申請表 Application Form'!$B$5:$Q$1048576,ROW()*6-10,COLUMN()-10)</f>
        <v/>
      </c>
      <c r="Z19" s="22" t="str" cm="1">
        <f t="array" ref="Z19">IF(INDEX('申請表 Application Form'!$B$5:$Q$1048576,ROW()*6-10,COLUMN()-10)=0,"",INDEX('申請表 Application Form'!$B$5:$Q$1048576,ROW()*6-10,COLUMN()-10))</f>
        <v/>
      </c>
    </row>
    <row r="20" spans="1:26">
      <c r="A20" s="21" t="str" cm="1">
        <f t="array" ref="A20">INDEX('申請表 Application Form'!$B$5:$Q$1048576,ROW()*6-10,COLUMN())</f>
        <v/>
      </c>
      <c r="B20" s="22" t="str" cm="1">
        <f t="array" ref="B20">IF(INDEX('申請表 Application Form'!$B$5:$Q$1048576,ROW()*6-10,COLUMN())=0,"",INDEX('申請表 Application Form'!$B$5:$Q$1048576,ROW()*6-10,COLUMN()))</f>
        <v/>
      </c>
      <c r="C20" s="21" t="str" cm="1">
        <f t="array" ref="C20">IF(INDEX('申請表 Application Form'!$B$5:$Q$1048576,ROW()*6-10,COLUMN())=0,"",INDEX('申請表 Application Form'!$B$5:$Q$1048576,ROW()*6-10,COLUMN()))</f>
        <v/>
      </c>
      <c r="D20" s="22" t="str" cm="1">
        <f t="array" ref="D20">IF(INDEX('申請表 Application Form'!$B$5:$Q$1048576,ROW()*6-10,COLUMN())=0,"",INDEX('申請表 Application Form'!$B$5:$Q$1048576,ROW()*6-10,COLUMN()))</f>
        <v/>
      </c>
      <c r="E20" s="22" t="str" cm="1">
        <f t="array" ref="E20">INDEX('申請表 Application Form'!$B$5:$Q$1048576,2+((ROW()-2)*6),5)</f>
        <v xml:space="preserve"> </v>
      </c>
      <c r="F20" s="22" t="str" cm="1">
        <f t="array" ref="F20">IF(INDEX('申請表 Application Form'!$B$5:$Q$1048576,2+((ROW()-2)*6),6)=0,"",INDEX('申請表 Application Form'!$B$5:$Q$1048576,2+((ROW()-2)*6),6))</f>
        <v/>
      </c>
      <c r="G20" s="22" t="str" cm="1">
        <f t="array" ref="G20">IF(INDEX('申請表 Application Form'!$B$5:$Q$1048576,2+((ROW()-2)*6),7)=0,"",INDEX('申請表 Application Form'!$B$5:$Q$1048576,2+((ROW()-2)*6),7))</f>
        <v/>
      </c>
      <c r="H20" s="22" t="str" cm="1">
        <f t="array" ref="H20">IF(INDEX('申請表 Application Form'!$B$5:$Q$1048576,3+((ROW()-2)*6),6)=0,"",INDEX('申請表 Application Form'!$B$5:$Q$1048576,3+((ROW()-2)*6),6))</f>
        <v/>
      </c>
      <c r="I20" s="22" t="str" cm="1">
        <f t="array" ref="I20">IF(INDEX('申請表 Application Form'!$B$5:$Q$1048576,3+((ROW()-2)*6),7)=0,"",INDEX('申請表 Application Form'!$B$5:$Q$1048576,3+((ROW()-2)*6),7))</f>
        <v/>
      </c>
      <c r="J20" s="22" t="str" cm="1">
        <f t="array" ref="J20">IF(INDEX('申請表 Application Form'!$B$5:$Q$1048576,4+((ROW()-2)*6),6)=0,"",INDEX('申請表 Application Form'!$B$5:$Q$1048576,4+((ROW()-2)*6),6))</f>
        <v/>
      </c>
      <c r="K20" s="22" t="str" cm="1">
        <f t="array" ref="K20">IF(INDEX('申請表 Application Form'!$B$5:$Q$1048576,4+((ROW()-2)*6),7)=0,"",INDEX('申請表 Application Form'!$B$5:$Q$1048576,4+((ROW()-2)*6),7))</f>
        <v/>
      </c>
      <c r="L20" s="22" t="str" cm="1">
        <f t="array" ref="L20">IF(INDEX('申請表 Application Form'!$B$5:$Q$1048576,5+((ROW()-2)*6),6)=0,"",INDEX('申請表 Application Form'!$B$5:$Q$1048576,5+((ROW()-2)*6),6))</f>
        <v/>
      </c>
      <c r="M20" s="22" t="str" cm="1">
        <f t="array" ref="M20">IF(INDEX('申請表 Application Form'!$B$5:$Q$1048576,5+((ROW()-2)*6),7)=0,"",INDEX('申請表 Application Form'!$B$5:$Q$1048576,5+((ROW()-2)*6),7))</f>
        <v/>
      </c>
      <c r="N20" s="22" t="str" cm="1">
        <f t="array" ref="N20">IF(INDEX('申請表 Application Form'!$B$5:$Q$1048576,6+((ROW()-2)*6),6)=0,"",INDEX('申請表 Application Form'!$B$5:$Q$1048576,6+((ROW()-2)*6),6))</f>
        <v/>
      </c>
      <c r="O20" s="22" t="str" cm="1">
        <f t="array" ref="O20">IF(INDEX('申請表 Application Form'!$B$5:$Q$1048576,6+((ROW()-2)*6),7)=0,"",INDEX('申請表 Application Form'!$B$5:$Q$1048576,6+((ROW()-2)*6),7))</f>
        <v/>
      </c>
      <c r="P20" s="22" t="str" cm="1">
        <f t="array" ref="P20">IF(INDEX('申請表 Application Form'!$B$5:$Q$1048576,7+((ROW()-2)*6),6)=0,"",INDEX('申請表 Application Form'!$B$5:$Q$1048576,7+((ROW()-2)*6),6))</f>
        <v/>
      </c>
      <c r="Q20" s="22" t="str" cm="1">
        <f t="array" ref="Q20">IF(INDEX('申請表 Application Form'!$B$5:$Q$1048576,7+((ROW()-2)*6),7)=0,"",INDEX('申請表 Application Form'!$B$5:$Q$1048576,7+((ROW()-2)*6),7))</f>
        <v/>
      </c>
      <c r="R20" s="14" t="str" cm="1">
        <f t="array" ref="R20">IF(INDEX('申請表 Application Form'!$B$5:$Q$1048576,ROW()*6-10,COLUMN()-10)=0,"",INDEX('申請表 Application Form'!$B$5:$Q$1048576,ROW()*6-10,COLUMN()-10))</f>
        <v/>
      </c>
      <c r="S20" s="21" t="str" cm="1">
        <f t="array" ref="S20">IF(INDEX('申請表 Application Form'!$B$5:$Q$1048576,ROW()*6-10,COLUMN()-10)=0,"",INDEX('申請表 Application Form'!$B$5:$Q$1048576,ROW()*6-10,COLUMN()-10))</f>
        <v/>
      </c>
      <c r="T20" s="21" t="str" cm="1">
        <f t="array" ref="T20">IF(INDEX('申請表 Application Form'!$B$5:$Q$1048576,ROW()*6-10,COLUMN()-10)=0,"",INDEX('申請表 Application Form'!$B$5:$Q$1048576,ROW()*6-10,COLUMN()-10))</f>
        <v/>
      </c>
      <c r="U20" s="22" t="str" cm="1">
        <f t="array" ref="U20">IF(INDEX('申請表 Application Form'!$B$5:$Q$1048576,ROW()*6-10,COLUMN()-10)=0,"",INDEX('申請表 Application Form'!$B$5:$Q$1048576,ROW()*6-10,COLUMN()-10))</f>
        <v/>
      </c>
      <c r="V20" s="21" t="str" cm="1">
        <f t="array" ref="V20">IF(INDEX('申請表 Application Form'!$B$5:$Q$1048576,ROW()*6-10,COLUMN()-10)=0,"",INDEX('申請表 Application Form'!$B$5:$Q$1048576,ROW()*6-10,COLUMN()-10))</f>
        <v/>
      </c>
      <c r="W20" s="22" t="str" cm="1">
        <f t="array" ref="W20">INDEX('申請表 Application Form'!$B$5:$Q$1048576,ROW()*6-10,COLUMN()-10)</f>
        <v/>
      </c>
      <c r="X20" s="21" t="str" cm="1">
        <f t="array" ref="X20">IF(INDEX('申請表 Application Form'!$B$5:$Q$1048576,ROW()*6-10,COLUMN()-10)=0,"",INDEX('申請表 Application Form'!$B$5:$Q$1048576,ROW()*6-10,COLUMN()-10))</f>
        <v/>
      </c>
      <c r="Y20" s="21" t="str" cm="1">
        <f t="array" ref="Y20">INDEX('申請表 Application Form'!$B$5:$Q$1048576,ROW()*6-10,COLUMN()-10)</f>
        <v/>
      </c>
      <c r="Z20" s="22" t="str" cm="1">
        <f t="array" ref="Z20">IF(INDEX('申請表 Application Form'!$B$5:$Q$1048576,ROW()*6-10,COLUMN()-10)=0,"",INDEX('申請表 Application Form'!$B$5:$Q$1048576,ROW()*6-10,COLUMN()-10))</f>
        <v/>
      </c>
    </row>
    <row r="21" spans="1:26">
      <c r="A21" s="21" t="str" cm="1">
        <f t="array" ref="A21">INDEX('申請表 Application Form'!$B$5:$Q$1048576,ROW()*6-10,COLUMN())</f>
        <v/>
      </c>
      <c r="B21" s="22" t="str" cm="1">
        <f t="array" ref="B21">IF(INDEX('申請表 Application Form'!$B$5:$Q$1048576,ROW()*6-10,COLUMN())=0,"",INDEX('申請表 Application Form'!$B$5:$Q$1048576,ROW()*6-10,COLUMN()))</f>
        <v/>
      </c>
      <c r="C21" s="21" t="str" cm="1">
        <f t="array" ref="C21">IF(INDEX('申請表 Application Form'!$B$5:$Q$1048576,ROW()*6-10,COLUMN())=0,"",INDEX('申請表 Application Form'!$B$5:$Q$1048576,ROW()*6-10,COLUMN()))</f>
        <v/>
      </c>
      <c r="D21" s="22" t="str" cm="1">
        <f t="array" ref="D21">IF(INDEX('申請表 Application Form'!$B$5:$Q$1048576,ROW()*6-10,COLUMN())=0,"",INDEX('申請表 Application Form'!$B$5:$Q$1048576,ROW()*6-10,COLUMN()))</f>
        <v/>
      </c>
      <c r="E21" s="22" t="str" cm="1">
        <f t="array" ref="E21">INDEX('申請表 Application Form'!$B$5:$Q$1048576,2+((ROW()-2)*6),5)</f>
        <v xml:space="preserve"> </v>
      </c>
      <c r="F21" s="22" t="str" cm="1">
        <f t="array" ref="F21">IF(INDEX('申請表 Application Form'!$B$5:$Q$1048576,2+((ROW()-2)*6),6)=0,"",INDEX('申請表 Application Form'!$B$5:$Q$1048576,2+((ROW()-2)*6),6))</f>
        <v/>
      </c>
      <c r="G21" s="22" t="str" cm="1">
        <f t="array" ref="G21">IF(INDEX('申請表 Application Form'!$B$5:$Q$1048576,2+((ROW()-2)*6),7)=0,"",INDEX('申請表 Application Form'!$B$5:$Q$1048576,2+((ROW()-2)*6),7))</f>
        <v/>
      </c>
      <c r="H21" s="22" t="str" cm="1">
        <f t="array" ref="H21">IF(INDEX('申請表 Application Form'!$B$5:$Q$1048576,3+((ROW()-2)*6),6)=0,"",INDEX('申請表 Application Form'!$B$5:$Q$1048576,3+((ROW()-2)*6),6))</f>
        <v/>
      </c>
      <c r="I21" s="22" t="str" cm="1">
        <f t="array" ref="I21">IF(INDEX('申請表 Application Form'!$B$5:$Q$1048576,3+((ROW()-2)*6),7)=0,"",INDEX('申請表 Application Form'!$B$5:$Q$1048576,3+((ROW()-2)*6),7))</f>
        <v/>
      </c>
      <c r="J21" s="22" t="str" cm="1">
        <f t="array" ref="J21">IF(INDEX('申請表 Application Form'!$B$5:$Q$1048576,4+((ROW()-2)*6),6)=0,"",INDEX('申請表 Application Form'!$B$5:$Q$1048576,4+((ROW()-2)*6),6))</f>
        <v/>
      </c>
      <c r="K21" s="22" t="str" cm="1">
        <f t="array" ref="K21">IF(INDEX('申請表 Application Form'!$B$5:$Q$1048576,4+((ROW()-2)*6),7)=0,"",INDEX('申請表 Application Form'!$B$5:$Q$1048576,4+((ROW()-2)*6),7))</f>
        <v/>
      </c>
      <c r="L21" s="22" t="str" cm="1">
        <f t="array" ref="L21">IF(INDEX('申請表 Application Form'!$B$5:$Q$1048576,5+((ROW()-2)*6),6)=0,"",INDEX('申請表 Application Form'!$B$5:$Q$1048576,5+((ROW()-2)*6),6))</f>
        <v/>
      </c>
      <c r="M21" s="22" t="str" cm="1">
        <f t="array" ref="M21">IF(INDEX('申請表 Application Form'!$B$5:$Q$1048576,5+((ROW()-2)*6),7)=0,"",INDEX('申請表 Application Form'!$B$5:$Q$1048576,5+((ROW()-2)*6),7))</f>
        <v/>
      </c>
      <c r="N21" s="22" t="str" cm="1">
        <f t="array" ref="N21">IF(INDEX('申請表 Application Form'!$B$5:$Q$1048576,6+((ROW()-2)*6),6)=0,"",INDEX('申請表 Application Form'!$B$5:$Q$1048576,6+((ROW()-2)*6),6))</f>
        <v/>
      </c>
      <c r="O21" s="22" t="str" cm="1">
        <f t="array" ref="O21">IF(INDEX('申請表 Application Form'!$B$5:$Q$1048576,6+((ROW()-2)*6),7)=0,"",INDEX('申請表 Application Form'!$B$5:$Q$1048576,6+((ROW()-2)*6),7))</f>
        <v/>
      </c>
      <c r="P21" s="22" t="str" cm="1">
        <f t="array" ref="P21">IF(INDEX('申請表 Application Form'!$B$5:$Q$1048576,7+((ROW()-2)*6),6)=0,"",INDEX('申請表 Application Form'!$B$5:$Q$1048576,7+((ROW()-2)*6),6))</f>
        <v/>
      </c>
      <c r="Q21" s="22" t="str" cm="1">
        <f t="array" ref="Q21">IF(INDEX('申請表 Application Form'!$B$5:$Q$1048576,7+((ROW()-2)*6),7)=0,"",INDEX('申請表 Application Form'!$B$5:$Q$1048576,7+((ROW()-2)*6),7))</f>
        <v/>
      </c>
      <c r="R21" s="14" t="str" cm="1">
        <f t="array" ref="R21">IF(INDEX('申請表 Application Form'!$B$5:$Q$1048576,ROW()*6-10,COLUMN()-10)=0,"",INDEX('申請表 Application Form'!$B$5:$Q$1048576,ROW()*6-10,COLUMN()-10))</f>
        <v/>
      </c>
      <c r="S21" s="21" t="str" cm="1">
        <f t="array" ref="S21">IF(INDEX('申請表 Application Form'!$B$5:$Q$1048576,ROW()*6-10,COLUMN()-10)=0,"",INDEX('申請表 Application Form'!$B$5:$Q$1048576,ROW()*6-10,COLUMN()-10))</f>
        <v/>
      </c>
      <c r="T21" s="21" t="str" cm="1">
        <f t="array" ref="T21">IF(INDEX('申請表 Application Form'!$B$5:$Q$1048576,ROW()*6-10,COLUMN()-10)=0,"",INDEX('申請表 Application Form'!$B$5:$Q$1048576,ROW()*6-10,COLUMN()-10))</f>
        <v/>
      </c>
      <c r="U21" s="22" t="str" cm="1">
        <f t="array" ref="U21">IF(INDEX('申請表 Application Form'!$B$5:$Q$1048576,ROW()*6-10,COLUMN()-10)=0,"",INDEX('申請表 Application Form'!$B$5:$Q$1048576,ROW()*6-10,COLUMN()-10))</f>
        <v/>
      </c>
      <c r="V21" s="21" t="str" cm="1">
        <f t="array" ref="V21">IF(INDEX('申請表 Application Form'!$B$5:$Q$1048576,ROW()*6-10,COLUMN()-10)=0,"",INDEX('申請表 Application Form'!$B$5:$Q$1048576,ROW()*6-10,COLUMN()-10))</f>
        <v/>
      </c>
      <c r="W21" s="22" t="str" cm="1">
        <f t="array" ref="W21">INDEX('申請表 Application Form'!$B$5:$Q$1048576,ROW()*6-10,COLUMN()-10)</f>
        <v/>
      </c>
      <c r="X21" s="21" t="str" cm="1">
        <f t="array" ref="X21">IF(INDEX('申請表 Application Form'!$B$5:$Q$1048576,ROW()*6-10,COLUMN()-10)=0,"",INDEX('申請表 Application Form'!$B$5:$Q$1048576,ROW()*6-10,COLUMN()-10))</f>
        <v/>
      </c>
      <c r="Y21" s="21" t="str" cm="1">
        <f t="array" ref="Y21">INDEX('申請表 Application Form'!$B$5:$Q$1048576,ROW()*6-10,COLUMN()-10)</f>
        <v/>
      </c>
      <c r="Z21" s="22" t="str" cm="1">
        <f t="array" ref="Z21">IF(INDEX('申請表 Application Form'!$B$5:$Q$1048576,ROW()*6-10,COLUMN()-10)=0,"",INDEX('申請表 Application Form'!$B$5:$Q$1048576,ROW()*6-10,COLUMN()-10))</f>
        <v/>
      </c>
    </row>
    <row r="22" spans="1:26">
      <c r="A22" s="21" t="str" cm="1">
        <f t="array" ref="A22">INDEX('申請表 Application Form'!$B$5:$Q$1048576,ROW()*6-10,COLUMN())</f>
        <v/>
      </c>
      <c r="B22" s="22" t="str" cm="1">
        <f t="array" ref="B22">IF(INDEX('申請表 Application Form'!$B$5:$Q$1048576,ROW()*6-10,COLUMN())=0,"",INDEX('申請表 Application Form'!$B$5:$Q$1048576,ROW()*6-10,COLUMN()))</f>
        <v/>
      </c>
      <c r="C22" s="21" t="str" cm="1">
        <f t="array" ref="C22">IF(INDEX('申請表 Application Form'!$B$5:$Q$1048576,ROW()*6-10,COLUMN())=0,"",INDEX('申請表 Application Form'!$B$5:$Q$1048576,ROW()*6-10,COLUMN()))</f>
        <v/>
      </c>
      <c r="D22" s="22" t="str" cm="1">
        <f t="array" ref="D22">IF(INDEX('申請表 Application Form'!$B$5:$Q$1048576,ROW()*6-10,COLUMN())=0,"",INDEX('申請表 Application Form'!$B$5:$Q$1048576,ROW()*6-10,COLUMN()))</f>
        <v/>
      </c>
      <c r="E22" s="22" t="str" cm="1">
        <f t="array" ref="E22">INDEX('申請表 Application Form'!$B$5:$Q$1048576,2+((ROW()-2)*6),5)</f>
        <v xml:space="preserve"> </v>
      </c>
      <c r="F22" s="22" t="str" cm="1">
        <f t="array" ref="F22">IF(INDEX('申請表 Application Form'!$B$5:$Q$1048576,2+((ROW()-2)*6),6)=0,"",INDEX('申請表 Application Form'!$B$5:$Q$1048576,2+((ROW()-2)*6),6))</f>
        <v/>
      </c>
      <c r="G22" s="22" t="str" cm="1">
        <f t="array" ref="G22">IF(INDEX('申請表 Application Form'!$B$5:$Q$1048576,2+((ROW()-2)*6),7)=0,"",INDEX('申請表 Application Form'!$B$5:$Q$1048576,2+((ROW()-2)*6),7))</f>
        <v/>
      </c>
      <c r="H22" s="22" t="str" cm="1">
        <f t="array" ref="H22">IF(INDEX('申請表 Application Form'!$B$5:$Q$1048576,3+((ROW()-2)*6),6)=0,"",INDEX('申請表 Application Form'!$B$5:$Q$1048576,3+((ROW()-2)*6),6))</f>
        <v/>
      </c>
      <c r="I22" s="22" t="str" cm="1">
        <f t="array" ref="I22">IF(INDEX('申請表 Application Form'!$B$5:$Q$1048576,3+((ROW()-2)*6),7)=0,"",INDEX('申請表 Application Form'!$B$5:$Q$1048576,3+((ROW()-2)*6),7))</f>
        <v/>
      </c>
      <c r="J22" s="22" t="str" cm="1">
        <f t="array" ref="J22">IF(INDEX('申請表 Application Form'!$B$5:$Q$1048576,4+((ROW()-2)*6),6)=0,"",INDEX('申請表 Application Form'!$B$5:$Q$1048576,4+((ROW()-2)*6),6))</f>
        <v/>
      </c>
      <c r="K22" s="22" t="str" cm="1">
        <f t="array" ref="K22">IF(INDEX('申請表 Application Form'!$B$5:$Q$1048576,4+((ROW()-2)*6),7)=0,"",INDEX('申請表 Application Form'!$B$5:$Q$1048576,4+((ROW()-2)*6),7))</f>
        <v/>
      </c>
      <c r="L22" s="22" t="str" cm="1">
        <f t="array" ref="L22">IF(INDEX('申請表 Application Form'!$B$5:$Q$1048576,5+((ROW()-2)*6),6)=0,"",INDEX('申請表 Application Form'!$B$5:$Q$1048576,5+((ROW()-2)*6),6))</f>
        <v/>
      </c>
      <c r="M22" s="22" t="str" cm="1">
        <f t="array" ref="M22">IF(INDEX('申請表 Application Form'!$B$5:$Q$1048576,5+((ROW()-2)*6),7)=0,"",INDEX('申請表 Application Form'!$B$5:$Q$1048576,5+((ROW()-2)*6),7))</f>
        <v/>
      </c>
      <c r="N22" s="22" t="str" cm="1">
        <f t="array" ref="N22">IF(INDEX('申請表 Application Form'!$B$5:$Q$1048576,6+((ROW()-2)*6),6)=0,"",INDEX('申請表 Application Form'!$B$5:$Q$1048576,6+((ROW()-2)*6),6))</f>
        <v/>
      </c>
      <c r="O22" s="22" t="str" cm="1">
        <f t="array" ref="O22">IF(INDEX('申請表 Application Form'!$B$5:$Q$1048576,6+((ROW()-2)*6),7)=0,"",INDEX('申請表 Application Form'!$B$5:$Q$1048576,6+((ROW()-2)*6),7))</f>
        <v/>
      </c>
      <c r="P22" s="22" t="str" cm="1">
        <f t="array" ref="P22">IF(INDEX('申請表 Application Form'!$B$5:$Q$1048576,7+((ROW()-2)*6),6)=0,"",INDEX('申請表 Application Form'!$B$5:$Q$1048576,7+((ROW()-2)*6),6))</f>
        <v/>
      </c>
      <c r="Q22" s="22" t="str" cm="1">
        <f t="array" ref="Q22">IF(INDEX('申請表 Application Form'!$B$5:$Q$1048576,7+((ROW()-2)*6),7)=0,"",INDEX('申請表 Application Form'!$B$5:$Q$1048576,7+((ROW()-2)*6),7))</f>
        <v/>
      </c>
      <c r="R22" s="14" t="str" cm="1">
        <f t="array" ref="R22">IF(INDEX('申請表 Application Form'!$B$5:$Q$1048576,ROW()*6-10,COLUMN()-10)=0,"",INDEX('申請表 Application Form'!$B$5:$Q$1048576,ROW()*6-10,COLUMN()-10))</f>
        <v/>
      </c>
      <c r="S22" s="21" t="str" cm="1">
        <f t="array" ref="S22">IF(INDEX('申請表 Application Form'!$B$5:$Q$1048576,ROW()*6-10,COLUMN()-10)=0,"",INDEX('申請表 Application Form'!$B$5:$Q$1048576,ROW()*6-10,COLUMN()-10))</f>
        <v/>
      </c>
      <c r="T22" s="21" t="str" cm="1">
        <f t="array" ref="T22">IF(INDEX('申請表 Application Form'!$B$5:$Q$1048576,ROW()*6-10,COLUMN()-10)=0,"",INDEX('申請表 Application Form'!$B$5:$Q$1048576,ROW()*6-10,COLUMN()-10))</f>
        <v/>
      </c>
      <c r="U22" s="22" t="str" cm="1">
        <f t="array" ref="U22">IF(INDEX('申請表 Application Form'!$B$5:$Q$1048576,ROW()*6-10,COLUMN()-10)=0,"",INDEX('申請表 Application Form'!$B$5:$Q$1048576,ROW()*6-10,COLUMN()-10))</f>
        <v/>
      </c>
      <c r="V22" s="21" t="str" cm="1">
        <f t="array" ref="V22">IF(INDEX('申請表 Application Form'!$B$5:$Q$1048576,ROW()*6-10,COLUMN()-10)=0,"",INDEX('申請表 Application Form'!$B$5:$Q$1048576,ROW()*6-10,COLUMN()-10))</f>
        <v/>
      </c>
      <c r="W22" s="22" t="str" cm="1">
        <f t="array" ref="W22">INDEX('申請表 Application Form'!$B$5:$Q$1048576,ROW()*6-10,COLUMN()-10)</f>
        <v/>
      </c>
      <c r="X22" s="21" t="str" cm="1">
        <f t="array" ref="X22">IF(INDEX('申請表 Application Form'!$B$5:$Q$1048576,ROW()*6-10,COLUMN()-10)=0,"",INDEX('申請表 Application Form'!$B$5:$Q$1048576,ROW()*6-10,COLUMN()-10))</f>
        <v/>
      </c>
      <c r="Y22" s="21" t="str" cm="1">
        <f t="array" ref="Y22">INDEX('申請表 Application Form'!$B$5:$Q$1048576,ROW()*6-10,COLUMN()-10)</f>
        <v/>
      </c>
      <c r="Z22" s="22" t="str" cm="1">
        <f t="array" ref="Z22">IF(INDEX('申請表 Application Form'!$B$5:$Q$1048576,ROW()*6-10,COLUMN()-10)=0,"",INDEX('申請表 Application Form'!$B$5:$Q$1048576,ROW()*6-10,COLUMN()-10))</f>
        <v/>
      </c>
    </row>
    <row r="23" spans="1:26">
      <c r="A23" s="21" t="str" cm="1">
        <f t="array" ref="A23">INDEX('申請表 Application Form'!$B$5:$Q$1048576,ROW()*6-10,COLUMN())</f>
        <v/>
      </c>
      <c r="B23" s="22" t="str" cm="1">
        <f t="array" ref="B23">IF(INDEX('申請表 Application Form'!$B$5:$Q$1048576,ROW()*6-10,COLUMN())=0,"",INDEX('申請表 Application Form'!$B$5:$Q$1048576,ROW()*6-10,COLUMN()))</f>
        <v/>
      </c>
      <c r="C23" s="21" t="str" cm="1">
        <f t="array" ref="C23">IF(INDEX('申請表 Application Form'!$B$5:$Q$1048576,ROW()*6-10,COLUMN())=0,"",INDEX('申請表 Application Form'!$B$5:$Q$1048576,ROW()*6-10,COLUMN()))</f>
        <v/>
      </c>
      <c r="D23" s="22" t="str" cm="1">
        <f t="array" ref="D23">IF(INDEX('申請表 Application Form'!$B$5:$Q$1048576,ROW()*6-10,COLUMN())=0,"",INDEX('申請表 Application Form'!$B$5:$Q$1048576,ROW()*6-10,COLUMN()))</f>
        <v/>
      </c>
      <c r="E23" s="22" t="str" cm="1">
        <f t="array" ref="E23">INDEX('申請表 Application Form'!$B$5:$Q$1048576,2+((ROW()-2)*6),5)</f>
        <v xml:space="preserve"> </v>
      </c>
      <c r="F23" s="22" t="str" cm="1">
        <f t="array" ref="F23">IF(INDEX('申請表 Application Form'!$B$5:$Q$1048576,2+((ROW()-2)*6),6)=0,"",INDEX('申請表 Application Form'!$B$5:$Q$1048576,2+((ROW()-2)*6),6))</f>
        <v/>
      </c>
      <c r="G23" s="22" t="str" cm="1">
        <f t="array" ref="G23">IF(INDEX('申請表 Application Form'!$B$5:$Q$1048576,2+((ROW()-2)*6),7)=0,"",INDEX('申請表 Application Form'!$B$5:$Q$1048576,2+((ROW()-2)*6),7))</f>
        <v/>
      </c>
      <c r="H23" s="22" t="str" cm="1">
        <f t="array" ref="H23">IF(INDEX('申請表 Application Form'!$B$5:$Q$1048576,3+((ROW()-2)*6),6)=0,"",INDEX('申請表 Application Form'!$B$5:$Q$1048576,3+((ROW()-2)*6),6))</f>
        <v/>
      </c>
      <c r="I23" s="22" t="str" cm="1">
        <f t="array" ref="I23">IF(INDEX('申請表 Application Form'!$B$5:$Q$1048576,3+((ROW()-2)*6),7)=0,"",INDEX('申請表 Application Form'!$B$5:$Q$1048576,3+((ROW()-2)*6),7))</f>
        <v/>
      </c>
      <c r="J23" s="22" t="str" cm="1">
        <f t="array" ref="J23">IF(INDEX('申請表 Application Form'!$B$5:$Q$1048576,4+((ROW()-2)*6),6)=0,"",INDEX('申請表 Application Form'!$B$5:$Q$1048576,4+((ROW()-2)*6),6))</f>
        <v/>
      </c>
      <c r="K23" s="22" t="str" cm="1">
        <f t="array" ref="K23">IF(INDEX('申請表 Application Form'!$B$5:$Q$1048576,4+((ROW()-2)*6),7)=0,"",INDEX('申請表 Application Form'!$B$5:$Q$1048576,4+((ROW()-2)*6),7))</f>
        <v/>
      </c>
      <c r="L23" s="22" t="str" cm="1">
        <f t="array" ref="L23">IF(INDEX('申請表 Application Form'!$B$5:$Q$1048576,5+((ROW()-2)*6),6)=0,"",INDEX('申請表 Application Form'!$B$5:$Q$1048576,5+((ROW()-2)*6),6))</f>
        <v/>
      </c>
      <c r="M23" s="22" t="str" cm="1">
        <f t="array" ref="M23">IF(INDEX('申請表 Application Form'!$B$5:$Q$1048576,5+((ROW()-2)*6),7)=0,"",INDEX('申請表 Application Form'!$B$5:$Q$1048576,5+((ROW()-2)*6),7))</f>
        <v/>
      </c>
      <c r="N23" s="22" t="str" cm="1">
        <f t="array" ref="N23">IF(INDEX('申請表 Application Form'!$B$5:$Q$1048576,6+((ROW()-2)*6),6)=0,"",INDEX('申請表 Application Form'!$B$5:$Q$1048576,6+((ROW()-2)*6),6))</f>
        <v/>
      </c>
      <c r="O23" s="22" t="str" cm="1">
        <f t="array" ref="O23">IF(INDEX('申請表 Application Form'!$B$5:$Q$1048576,6+((ROW()-2)*6),7)=0,"",INDEX('申請表 Application Form'!$B$5:$Q$1048576,6+((ROW()-2)*6),7))</f>
        <v/>
      </c>
      <c r="P23" s="22" t="str" cm="1">
        <f t="array" ref="P23">IF(INDEX('申請表 Application Form'!$B$5:$Q$1048576,7+((ROW()-2)*6),6)=0,"",INDEX('申請表 Application Form'!$B$5:$Q$1048576,7+((ROW()-2)*6),6))</f>
        <v/>
      </c>
      <c r="Q23" s="22" t="str" cm="1">
        <f t="array" ref="Q23">IF(INDEX('申請表 Application Form'!$B$5:$Q$1048576,7+((ROW()-2)*6),7)=0,"",INDEX('申請表 Application Form'!$B$5:$Q$1048576,7+((ROW()-2)*6),7))</f>
        <v/>
      </c>
      <c r="R23" s="14" t="str" cm="1">
        <f t="array" ref="R23">IF(INDEX('申請表 Application Form'!$B$5:$Q$1048576,ROW()*6-10,COLUMN()-10)=0,"",INDEX('申請表 Application Form'!$B$5:$Q$1048576,ROW()*6-10,COLUMN()-10))</f>
        <v/>
      </c>
      <c r="S23" s="21" t="str" cm="1">
        <f t="array" ref="S23">IF(INDEX('申請表 Application Form'!$B$5:$Q$1048576,ROW()*6-10,COLUMN()-10)=0,"",INDEX('申請表 Application Form'!$B$5:$Q$1048576,ROW()*6-10,COLUMN()-10))</f>
        <v/>
      </c>
      <c r="T23" s="21" t="str" cm="1">
        <f t="array" ref="T23">IF(INDEX('申請表 Application Form'!$B$5:$Q$1048576,ROW()*6-10,COLUMN()-10)=0,"",INDEX('申請表 Application Form'!$B$5:$Q$1048576,ROW()*6-10,COLUMN()-10))</f>
        <v/>
      </c>
      <c r="U23" s="22" t="str" cm="1">
        <f t="array" ref="U23">IF(INDEX('申請表 Application Form'!$B$5:$Q$1048576,ROW()*6-10,COLUMN()-10)=0,"",INDEX('申請表 Application Form'!$B$5:$Q$1048576,ROW()*6-10,COLUMN()-10))</f>
        <v/>
      </c>
      <c r="V23" s="21" t="str" cm="1">
        <f t="array" ref="V23">IF(INDEX('申請表 Application Form'!$B$5:$Q$1048576,ROW()*6-10,COLUMN()-10)=0,"",INDEX('申請表 Application Form'!$B$5:$Q$1048576,ROW()*6-10,COLUMN()-10))</f>
        <v/>
      </c>
      <c r="W23" s="22" t="str" cm="1">
        <f t="array" ref="W23">INDEX('申請表 Application Form'!$B$5:$Q$1048576,ROW()*6-10,COLUMN()-10)</f>
        <v/>
      </c>
      <c r="X23" s="21" t="str" cm="1">
        <f t="array" ref="X23">IF(INDEX('申請表 Application Form'!$B$5:$Q$1048576,ROW()*6-10,COLUMN()-10)=0,"",INDEX('申請表 Application Form'!$B$5:$Q$1048576,ROW()*6-10,COLUMN()-10))</f>
        <v/>
      </c>
      <c r="Y23" s="21" t="str" cm="1">
        <f t="array" ref="Y23">INDEX('申請表 Application Form'!$B$5:$Q$1048576,ROW()*6-10,COLUMN()-10)</f>
        <v/>
      </c>
      <c r="Z23" s="22" t="str" cm="1">
        <f t="array" ref="Z23">IF(INDEX('申請表 Application Form'!$B$5:$Q$1048576,ROW()*6-10,COLUMN()-10)=0,"",INDEX('申請表 Application Form'!$B$5:$Q$1048576,ROW()*6-10,COLUMN()-10))</f>
        <v/>
      </c>
    </row>
    <row r="24" spans="1:26">
      <c r="A24" s="21" t="str" cm="1">
        <f t="array" ref="A24">INDEX('申請表 Application Form'!$B$5:$Q$1048576,ROW()*6-10,COLUMN())</f>
        <v/>
      </c>
      <c r="B24" s="22" t="str" cm="1">
        <f t="array" ref="B24">IF(INDEX('申請表 Application Form'!$B$5:$Q$1048576,ROW()*6-10,COLUMN())=0,"",INDEX('申請表 Application Form'!$B$5:$Q$1048576,ROW()*6-10,COLUMN()))</f>
        <v/>
      </c>
      <c r="C24" s="21" t="str" cm="1">
        <f t="array" ref="C24">IF(INDEX('申請表 Application Form'!$B$5:$Q$1048576,ROW()*6-10,COLUMN())=0,"",INDEX('申請表 Application Form'!$B$5:$Q$1048576,ROW()*6-10,COLUMN()))</f>
        <v/>
      </c>
      <c r="D24" s="22" t="str" cm="1">
        <f t="array" ref="D24">IF(INDEX('申請表 Application Form'!$B$5:$Q$1048576,ROW()*6-10,COLUMN())=0,"",INDEX('申請表 Application Form'!$B$5:$Q$1048576,ROW()*6-10,COLUMN()))</f>
        <v/>
      </c>
      <c r="E24" s="22" t="str" cm="1">
        <f t="array" ref="E24">INDEX('申請表 Application Form'!$B$5:$Q$1048576,2+((ROW()-2)*6),5)</f>
        <v xml:space="preserve"> </v>
      </c>
      <c r="F24" s="22" t="str" cm="1">
        <f t="array" ref="F24">IF(INDEX('申請表 Application Form'!$B$5:$Q$1048576,2+((ROW()-2)*6),6)=0,"",INDEX('申請表 Application Form'!$B$5:$Q$1048576,2+((ROW()-2)*6),6))</f>
        <v/>
      </c>
      <c r="G24" s="22" t="str" cm="1">
        <f t="array" ref="G24">IF(INDEX('申請表 Application Form'!$B$5:$Q$1048576,2+((ROW()-2)*6),7)=0,"",INDEX('申請表 Application Form'!$B$5:$Q$1048576,2+((ROW()-2)*6),7))</f>
        <v/>
      </c>
      <c r="H24" s="22" t="str" cm="1">
        <f t="array" ref="H24">IF(INDEX('申請表 Application Form'!$B$5:$Q$1048576,3+((ROW()-2)*6),6)=0,"",INDEX('申請表 Application Form'!$B$5:$Q$1048576,3+((ROW()-2)*6),6))</f>
        <v/>
      </c>
      <c r="I24" s="22" t="str" cm="1">
        <f t="array" ref="I24">IF(INDEX('申請表 Application Form'!$B$5:$Q$1048576,3+((ROW()-2)*6),7)=0,"",INDEX('申請表 Application Form'!$B$5:$Q$1048576,3+((ROW()-2)*6),7))</f>
        <v/>
      </c>
      <c r="J24" s="22" t="str" cm="1">
        <f t="array" ref="J24">IF(INDEX('申請表 Application Form'!$B$5:$Q$1048576,4+((ROW()-2)*6),6)=0,"",INDEX('申請表 Application Form'!$B$5:$Q$1048576,4+((ROW()-2)*6),6))</f>
        <v/>
      </c>
      <c r="K24" s="22" t="str" cm="1">
        <f t="array" ref="K24">IF(INDEX('申請表 Application Form'!$B$5:$Q$1048576,4+((ROW()-2)*6),7)=0,"",INDEX('申請表 Application Form'!$B$5:$Q$1048576,4+((ROW()-2)*6),7))</f>
        <v/>
      </c>
      <c r="L24" s="22" t="str" cm="1">
        <f t="array" ref="L24">IF(INDEX('申請表 Application Form'!$B$5:$Q$1048576,5+((ROW()-2)*6),6)=0,"",INDEX('申請表 Application Form'!$B$5:$Q$1048576,5+((ROW()-2)*6),6))</f>
        <v/>
      </c>
      <c r="M24" s="22" t="str" cm="1">
        <f t="array" ref="M24">IF(INDEX('申請表 Application Form'!$B$5:$Q$1048576,5+((ROW()-2)*6),7)=0,"",INDEX('申請表 Application Form'!$B$5:$Q$1048576,5+((ROW()-2)*6),7))</f>
        <v/>
      </c>
      <c r="N24" s="22" t="str" cm="1">
        <f t="array" ref="N24">IF(INDEX('申請表 Application Form'!$B$5:$Q$1048576,6+((ROW()-2)*6),6)=0,"",INDEX('申請表 Application Form'!$B$5:$Q$1048576,6+((ROW()-2)*6),6))</f>
        <v/>
      </c>
      <c r="O24" s="22" t="str" cm="1">
        <f t="array" ref="O24">IF(INDEX('申請表 Application Form'!$B$5:$Q$1048576,6+((ROW()-2)*6),7)=0,"",INDEX('申請表 Application Form'!$B$5:$Q$1048576,6+((ROW()-2)*6),7))</f>
        <v/>
      </c>
      <c r="P24" s="22" t="str" cm="1">
        <f t="array" ref="P24">IF(INDEX('申請表 Application Form'!$B$5:$Q$1048576,7+((ROW()-2)*6),6)=0,"",INDEX('申請表 Application Form'!$B$5:$Q$1048576,7+((ROW()-2)*6),6))</f>
        <v/>
      </c>
      <c r="Q24" s="22" t="str" cm="1">
        <f t="array" ref="Q24">IF(INDEX('申請表 Application Form'!$B$5:$Q$1048576,7+((ROW()-2)*6),7)=0,"",INDEX('申請表 Application Form'!$B$5:$Q$1048576,7+((ROW()-2)*6),7))</f>
        <v/>
      </c>
      <c r="R24" s="14" t="str" cm="1">
        <f t="array" ref="R24">IF(INDEX('申請表 Application Form'!$B$5:$Q$1048576,ROW()*6-10,COLUMN()-10)=0,"",INDEX('申請表 Application Form'!$B$5:$Q$1048576,ROW()*6-10,COLUMN()-10))</f>
        <v/>
      </c>
      <c r="S24" s="21" t="str" cm="1">
        <f t="array" ref="S24">IF(INDEX('申請表 Application Form'!$B$5:$Q$1048576,ROW()*6-10,COLUMN()-10)=0,"",INDEX('申請表 Application Form'!$B$5:$Q$1048576,ROW()*6-10,COLUMN()-10))</f>
        <v/>
      </c>
      <c r="T24" s="21" t="str" cm="1">
        <f t="array" ref="T24">IF(INDEX('申請表 Application Form'!$B$5:$Q$1048576,ROW()*6-10,COLUMN()-10)=0,"",INDEX('申請表 Application Form'!$B$5:$Q$1048576,ROW()*6-10,COLUMN()-10))</f>
        <v/>
      </c>
      <c r="U24" s="22" t="str" cm="1">
        <f t="array" ref="U24">IF(INDEX('申請表 Application Form'!$B$5:$Q$1048576,ROW()*6-10,COLUMN()-10)=0,"",INDEX('申請表 Application Form'!$B$5:$Q$1048576,ROW()*6-10,COLUMN()-10))</f>
        <v/>
      </c>
      <c r="V24" s="21" t="str" cm="1">
        <f t="array" ref="V24">IF(INDEX('申請表 Application Form'!$B$5:$Q$1048576,ROW()*6-10,COLUMN()-10)=0,"",INDEX('申請表 Application Form'!$B$5:$Q$1048576,ROW()*6-10,COLUMN()-10))</f>
        <v/>
      </c>
      <c r="W24" s="22" t="str" cm="1">
        <f t="array" ref="W24">INDEX('申請表 Application Form'!$B$5:$Q$1048576,ROW()*6-10,COLUMN()-10)</f>
        <v/>
      </c>
      <c r="X24" s="21" t="str" cm="1">
        <f t="array" ref="X24">IF(INDEX('申請表 Application Form'!$B$5:$Q$1048576,ROW()*6-10,COLUMN()-10)=0,"",INDEX('申請表 Application Form'!$B$5:$Q$1048576,ROW()*6-10,COLUMN()-10))</f>
        <v/>
      </c>
      <c r="Y24" s="21" t="str" cm="1">
        <f t="array" ref="Y24">INDEX('申請表 Application Form'!$B$5:$Q$1048576,ROW()*6-10,COLUMN()-10)</f>
        <v/>
      </c>
      <c r="Z24" s="22" t="str" cm="1">
        <f t="array" ref="Z24">IF(INDEX('申請表 Application Form'!$B$5:$Q$1048576,ROW()*6-10,COLUMN()-10)=0,"",INDEX('申請表 Application Form'!$B$5:$Q$1048576,ROW()*6-10,COLUMN()-10))</f>
        <v/>
      </c>
    </row>
    <row r="25" spans="1:26">
      <c r="A25" s="21" t="str" cm="1">
        <f t="array" ref="A25">INDEX('申請表 Application Form'!$B$5:$Q$1048576,ROW()*6-10,COLUMN())</f>
        <v/>
      </c>
      <c r="B25" s="22" t="str" cm="1">
        <f t="array" ref="B25">IF(INDEX('申請表 Application Form'!$B$5:$Q$1048576,ROW()*6-10,COLUMN())=0,"",INDEX('申請表 Application Form'!$B$5:$Q$1048576,ROW()*6-10,COLUMN()))</f>
        <v/>
      </c>
      <c r="C25" s="21" t="str" cm="1">
        <f t="array" ref="C25">IF(INDEX('申請表 Application Form'!$B$5:$Q$1048576,ROW()*6-10,COLUMN())=0,"",INDEX('申請表 Application Form'!$B$5:$Q$1048576,ROW()*6-10,COLUMN()))</f>
        <v/>
      </c>
      <c r="D25" s="22" t="str" cm="1">
        <f t="array" ref="D25">IF(INDEX('申請表 Application Form'!$B$5:$Q$1048576,ROW()*6-10,COLUMN())=0,"",INDEX('申請表 Application Form'!$B$5:$Q$1048576,ROW()*6-10,COLUMN()))</f>
        <v/>
      </c>
      <c r="E25" s="22" t="str" cm="1">
        <f t="array" ref="E25">INDEX('申請表 Application Form'!$B$5:$Q$1048576,2+((ROW()-2)*6),5)</f>
        <v xml:space="preserve"> </v>
      </c>
      <c r="F25" s="22" t="str" cm="1">
        <f t="array" ref="F25">IF(INDEX('申請表 Application Form'!$B$5:$Q$1048576,2+((ROW()-2)*6),6)=0,"",INDEX('申請表 Application Form'!$B$5:$Q$1048576,2+((ROW()-2)*6),6))</f>
        <v/>
      </c>
      <c r="G25" s="22" t="str" cm="1">
        <f t="array" ref="G25">IF(INDEX('申請表 Application Form'!$B$5:$Q$1048576,2+((ROW()-2)*6),7)=0,"",INDEX('申請表 Application Form'!$B$5:$Q$1048576,2+((ROW()-2)*6),7))</f>
        <v/>
      </c>
      <c r="H25" s="22" t="str" cm="1">
        <f t="array" ref="H25">IF(INDEX('申請表 Application Form'!$B$5:$Q$1048576,3+((ROW()-2)*6),6)=0,"",INDEX('申請表 Application Form'!$B$5:$Q$1048576,3+((ROW()-2)*6),6))</f>
        <v/>
      </c>
      <c r="I25" s="22" t="str" cm="1">
        <f t="array" ref="I25">IF(INDEX('申請表 Application Form'!$B$5:$Q$1048576,3+((ROW()-2)*6),7)=0,"",INDEX('申請表 Application Form'!$B$5:$Q$1048576,3+((ROW()-2)*6),7))</f>
        <v/>
      </c>
      <c r="J25" s="22" t="str" cm="1">
        <f t="array" ref="J25">IF(INDEX('申請表 Application Form'!$B$5:$Q$1048576,4+((ROW()-2)*6),6)=0,"",INDEX('申請表 Application Form'!$B$5:$Q$1048576,4+((ROW()-2)*6),6))</f>
        <v/>
      </c>
      <c r="K25" s="22" t="str" cm="1">
        <f t="array" ref="K25">IF(INDEX('申請表 Application Form'!$B$5:$Q$1048576,4+((ROW()-2)*6),7)=0,"",INDEX('申請表 Application Form'!$B$5:$Q$1048576,4+((ROW()-2)*6),7))</f>
        <v/>
      </c>
      <c r="L25" s="22" t="str" cm="1">
        <f t="array" ref="L25">IF(INDEX('申請表 Application Form'!$B$5:$Q$1048576,5+((ROW()-2)*6),6)=0,"",INDEX('申請表 Application Form'!$B$5:$Q$1048576,5+((ROW()-2)*6),6))</f>
        <v/>
      </c>
      <c r="M25" s="22" t="str" cm="1">
        <f t="array" ref="M25">IF(INDEX('申請表 Application Form'!$B$5:$Q$1048576,5+((ROW()-2)*6),7)=0,"",INDEX('申請表 Application Form'!$B$5:$Q$1048576,5+((ROW()-2)*6),7))</f>
        <v/>
      </c>
      <c r="N25" s="22" t="str" cm="1">
        <f t="array" ref="N25">IF(INDEX('申請表 Application Form'!$B$5:$Q$1048576,6+((ROW()-2)*6),6)=0,"",INDEX('申請表 Application Form'!$B$5:$Q$1048576,6+((ROW()-2)*6),6))</f>
        <v/>
      </c>
      <c r="O25" s="22" t="str" cm="1">
        <f t="array" ref="O25">IF(INDEX('申請表 Application Form'!$B$5:$Q$1048576,6+((ROW()-2)*6),7)=0,"",INDEX('申請表 Application Form'!$B$5:$Q$1048576,6+((ROW()-2)*6),7))</f>
        <v/>
      </c>
      <c r="P25" s="22" t="str" cm="1">
        <f t="array" ref="P25">IF(INDEX('申請表 Application Form'!$B$5:$Q$1048576,7+((ROW()-2)*6),6)=0,"",INDEX('申請表 Application Form'!$B$5:$Q$1048576,7+((ROW()-2)*6),6))</f>
        <v/>
      </c>
      <c r="Q25" s="22" t="str" cm="1">
        <f t="array" ref="Q25">IF(INDEX('申請表 Application Form'!$B$5:$Q$1048576,7+((ROW()-2)*6),7)=0,"",INDEX('申請表 Application Form'!$B$5:$Q$1048576,7+((ROW()-2)*6),7))</f>
        <v/>
      </c>
      <c r="R25" s="14" t="str" cm="1">
        <f t="array" ref="R25">IF(INDEX('申請表 Application Form'!$B$5:$Q$1048576,ROW()*6-10,COLUMN()-10)=0,"",INDEX('申請表 Application Form'!$B$5:$Q$1048576,ROW()*6-10,COLUMN()-10))</f>
        <v/>
      </c>
      <c r="S25" s="21" t="str" cm="1">
        <f t="array" ref="S25">IF(INDEX('申請表 Application Form'!$B$5:$Q$1048576,ROW()*6-10,COLUMN()-10)=0,"",INDEX('申請表 Application Form'!$B$5:$Q$1048576,ROW()*6-10,COLUMN()-10))</f>
        <v/>
      </c>
      <c r="T25" s="21" t="str" cm="1">
        <f t="array" ref="T25">IF(INDEX('申請表 Application Form'!$B$5:$Q$1048576,ROW()*6-10,COLUMN()-10)=0,"",INDEX('申請表 Application Form'!$B$5:$Q$1048576,ROW()*6-10,COLUMN()-10))</f>
        <v/>
      </c>
      <c r="U25" s="22" t="str" cm="1">
        <f t="array" ref="U25">IF(INDEX('申請表 Application Form'!$B$5:$Q$1048576,ROW()*6-10,COLUMN()-10)=0,"",INDEX('申請表 Application Form'!$B$5:$Q$1048576,ROW()*6-10,COLUMN()-10))</f>
        <v/>
      </c>
      <c r="V25" s="21" t="str" cm="1">
        <f t="array" ref="V25">IF(INDEX('申請表 Application Form'!$B$5:$Q$1048576,ROW()*6-10,COLUMN()-10)=0,"",INDEX('申請表 Application Form'!$B$5:$Q$1048576,ROW()*6-10,COLUMN()-10))</f>
        <v/>
      </c>
      <c r="W25" s="22" t="str" cm="1">
        <f t="array" ref="W25">INDEX('申請表 Application Form'!$B$5:$Q$1048576,ROW()*6-10,COLUMN()-10)</f>
        <v/>
      </c>
      <c r="X25" s="21" t="str" cm="1">
        <f t="array" ref="X25">IF(INDEX('申請表 Application Form'!$B$5:$Q$1048576,ROW()*6-10,COLUMN()-10)=0,"",INDEX('申請表 Application Form'!$B$5:$Q$1048576,ROW()*6-10,COLUMN()-10))</f>
        <v/>
      </c>
      <c r="Y25" s="21" t="str" cm="1">
        <f t="array" ref="Y25">INDEX('申請表 Application Form'!$B$5:$Q$1048576,ROW()*6-10,COLUMN()-10)</f>
        <v/>
      </c>
      <c r="Z25" s="22" t="str" cm="1">
        <f t="array" ref="Z25">IF(INDEX('申請表 Application Form'!$B$5:$Q$1048576,ROW()*6-10,COLUMN()-10)=0,"",INDEX('申請表 Application Form'!$B$5:$Q$1048576,ROW()*6-10,COLUMN()-10))</f>
        <v/>
      </c>
    </row>
    <row r="26" spans="1:26">
      <c r="A26" s="21" t="str" cm="1">
        <f t="array" ref="A26">INDEX('申請表 Application Form'!$B$5:$Q$1048576,ROW()*6-10,COLUMN())</f>
        <v/>
      </c>
      <c r="B26" s="22" t="str" cm="1">
        <f t="array" ref="B26">IF(INDEX('申請表 Application Form'!$B$5:$Q$1048576,ROW()*6-10,COLUMN())=0,"",INDEX('申請表 Application Form'!$B$5:$Q$1048576,ROW()*6-10,COLUMN()))</f>
        <v/>
      </c>
      <c r="C26" s="21" t="str" cm="1">
        <f t="array" ref="C26">IF(INDEX('申請表 Application Form'!$B$5:$Q$1048576,ROW()*6-10,COLUMN())=0,"",INDEX('申請表 Application Form'!$B$5:$Q$1048576,ROW()*6-10,COLUMN()))</f>
        <v/>
      </c>
      <c r="D26" s="22" t="str" cm="1">
        <f t="array" ref="D26">IF(INDEX('申請表 Application Form'!$B$5:$Q$1048576,ROW()*6-10,COLUMN())=0,"",INDEX('申請表 Application Form'!$B$5:$Q$1048576,ROW()*6-10,COLUMN()))</f>
        <v/>
      </c>
      <c r="E26" s="22" t="str" cm="1">
        <f t="array" ref="E26">INDEX('申請表 Application Form'!$B$5:$Q$1048576,2+((ROW()-2)*6),5)</f>
        <v xml:space="preserve"> </v>
      </c>
      <c r="F26" s="22" t="str" cm="1">
        <f t="array" ref="F26">IF(INDEX('申請表 Application Form'!$B$5:$Q$1048576,2+((ROW()-2)*6),6)=0,"",INDEX('申請表 Application Form'!$B$5:$Q$1048576,2+((ROW()-2)*6),6))</f>
        <v/>
      </c>
      <c r="G26" s="22" t="str" cm="1">
        <f t="array" ref="G26">IF(INDEX('申請表 Application Form'!$B$5:$Q$1048576,2+((ROW()-2)*6),7)=0,"",INDEX('申請表 Application Form'!$B$5:$Q$1048576,2+((ROW()-2)*6),7))</f>
        <v/>
      </c>
      <c r="H26" s="22" t="str" cm="1">
        <f t="array" ref="H26">IF(INDEX('申請表 Application Form'!$B$5:$Q$1048576,3+((ROW()-2)*6),6)=0,"",INDEX('申請表 Application Form'!$B$5:$Q$1048576,3+((ROW()-2)*6),6))</f>
        <v/>
      </c>
      <c r="I26" s="22" t="str" cm="1">
        <f t="array" ref="I26">IF(INDEX('申請表 Application Form'!$B$5:$Q$1048576,3+((ROW()-2)*6),7)=0,"",INDEX('申請表 Application Form'!$B$5:$Q$1048576,3+((ROW()-2)*6),7))</f>
        <v/>
      </c>
      <c r="J26" s="22" t="str" cm="1">
        <f t="array" ref="J26">IF(INDEX('申請表 Application Form'!$B$5:$Q$1048576,4+((ROW()-2)*6),6)=0,"",INDEX('申請表 Application Form'!$B$5:$Q$1048576,4+((ROW()-2)*6),6))</f>
        <v/>
      </c>
      <c r="K26" s="22" t="str" cm="1">
        <f t="array" ref="K26">IF(INDEX('申請表 Application Form'!$B$5:$Q$1048576,4+((ROW()-2)*6),7)=0,"",INDEX('申請表 Application Form'!$B$5:$Q$1048576,4+((ROW()-2)*6),7))</f>
        <v/>
      </c>
      <c r="L26" s="22" t="str" cm="1">
        <f t="array" ref="L26">IF(INDEX('申請表 Application Form'!$B$5:$Q$1048576,5+((ROW()-2)*6),6)=0,"",INDEX('申請表 Application Form'!$B$5:$Q$1048576,5+((ROW()-2)*6),6))</f>
        <v/>
      </c>
      <c r="M26" s="22" t="str" cm="1">
        <f t="array" ref="M26">IF(INDEX('申請表 Application Form'!$B$5:$Q$1048576,5+((ROW()-2)*6),7)=0,"",INDEX('申請表 Application Form'!$B$5:$Q$1048576,5+((ROW()-2)*6),7))</f>
        <v/>
      </c>
      <c r="N26" s="22" t="str" cm="1">
        <f t="array" ref="N26">IF(INDEX('申請表 Application Form'!$B$5:$Q$1048576,6+((ROW()-2)*6),6)=0,"",INDEX('申請表 Application Form'!$B$5:$Q$1048576,6+((ROW()-2)*6),6))</f>
        <v/>
      </c>
      <c r="O26" s="22" t="str" cm="1">
        <f t="array" ref="O26">IF(INDEX('申請表 Application Form'!$B$5:$Q$1048576,6+((ROW()-2)*6),7)=0,"",INDEX('申請表 Application Form'!$B$5:$Q$1048576,6+((ROW()-2)*6),7))</f>
        <v/>
      </c>
      <c r="P26" s="22" t="str" cm="1">
        <f t="array" ref="P26">IF(INDEX('申請表 Application Form'!$B$5:$Q$1048576,7+((ROW()-2)*6),6)=0,"",INDEX('申請表 Application Form'!$B$5:$Q$1048576,7+((ROW()-2)*6),6))</f>
        <v/>
      </c>
      <c r="Q26" s="22" t="str" cm="1">
        <f t="array" ref="Q26">IF(INDEX('申請表 Application Form'!$B$5:$Q$1048576,7+((ROW()-2)*6),7)=0,"",INDEX('申請表 Application Form'!$B$5:$Q$1048576,7+((ROW()-2)*6),7))</f>
        <v/>
      </c>
      <c r="R26" s="14" t="str" cm="1">
        <f t="array" ref="R26">IF(INDEX('申請表 Application Form'!$B$5:$Q$1048576,ROW()*6-10,COLUMN()-10)=0,"",INDEX('申請表 Application Form'!$B$5:$Q$1048576,ROW()*6-10,COLUMN()-10))</f>
        <v/>
      </c>
      <c r="S26" s="21" t="str" cm="1">
        <f t="array" ref="S26">IF(INDEX('申請表 Application Form'!$B$5:$Q$1048576,ROW()*6-10,COLUMN()-10)=0,"",INDEX('申請表 Application Form'!$B$5:$Q$1048576,ROW()*6-10,COLUMN()-10))</f>
        <v/>
      </c>
      <c r="T26" s="21" t="str" cm="1">
        <f t="array" ref="T26">IF(INDEX('申請表 Application Form'!$B$5:$Q$1048576,ROW()*6-10,COLUMN()-10)=0,"",INDEX('申請表 Application Form'!$B$5:$Q$1048576,ROW()*6-10,COLUMN()-10))</f>
        <v/>
      </c>
      <c r="U26" s="22" t="str" cm="1">
        <f t="array" ref="U26">IF(INDEX('申請表 Application Form'!$B$5:$Q$1048576,ROW()*6-10,COLUMN()-10)=0,"",INDEX('申請表 Application Form'!$B$5:$Q$1048576,ROW()*6-10,COLUMN()-10))</f>
        <v/>
      </c>
      <c r="V26" s="21" t="str" cm="1">
        <f t="array" ref="V26">IF(INDEX('申請表 Application Form'!$B$5:$Q$1048576,ROW()*6-10,COLUMN()-10)=0,"",INDEX('申請表 Application Form'!$B$5:$Q$1048576,ROW()*6-10,COLUMN()-10))</f>
        <v/>
      </c>
      <c r="W26" s="22" t="str" cm="1">
        <f t="array" ref="W26">INDEX('申請表 Application Form'!$B$5:$Q$1048576,ROW()*6-10,COLUMN()-10)</f>
        <v/>
      </c>
      <c r="X26" s="21" t="str" cm="1">
        <f t="array" ref="X26">IF(INDEX('申請表 Application Form'!$B$5:$Q$1048576,ROW()*6-10,COLUMN()-10)=0,"",INDEX('申請表 Application Form'!$B$5:$Q$1048576,ROW()*6-10,COLUMN()-10))</f>
        <v/>
      </c>
      <c r="Y26" s="21" t="str" cm="1">
        <f t="array" ref="Y26">INDEX('申請表 Application Form'!$B$5:$Q$1048576,ROW()*6-10,COLUMN()-10)</f>
        <v/>
      </c>
      <c r="Z26" s="22" t="str" cm="1">
        <f t="array" ref="Z26">IF(INDEX('申請表 Application Form'!$B$5:$Q$1048576,ROW()*6-10,COLUMN()-10)=0,"",INDEX('申請表 Application Form'!$B$5:$Q$1048576,ROW()*6-10,COLUMN()-10))</f>
        <v/>
      </c>
    </row>
    <row r="27" spans="1:26">
      <c r="A27" s="21" t="str" cm="1">
        <f t="array" ref="A27">INDEX('申請表 Application Form'!$B$5:$Q$1048576,ROW()*6-10,COLUMN())</f>
        <v/>
      </c>
      <c r="B27" s="22" t="str" cm="1">
        <f t="array" ref="B27">IF(INDEX('申請表 Application Form'!$B$5:$Q$1048576,ROW()*6-10,COLUMN())=0,"",INDEX('申請表 Application Form'!$B$5:$Q$1048576,ROW()*6-10,COLUMN()))</f>
        <v/>
      </c>
      <c r="C27" s="21" t="str" cm="1">
        <f t="array" ref="C27">IF(INDEX('申請表 Application Form'!$B$5:$Q$1048576,ROW()*6-10,COLUMN())=0,"",INDEX('申請表 Application Form'!$B$5:$Q$1048576,ROW()*6-10,COLUMN()))</f>
        <v/>
      </c>
      <c r="D27" s="22" t="str" cm="1">
        <f t="array" ref="D27">IF(INDEX('申請表 Application Form'!$B$5:$Q$1048576,ROW()*6-10,COLUMN())=0,"",INDEX('申請表 Application Form'!$B$5:$Q$1048576,ROW()*6-10,COLUMN()))</f>
        <v/>
      </c>
      <c r="E27" s="22" t="str" cm="1">
        <f t="array" ref="E27">INDEX('申請表 Application Form'!$B$5:$Q$1048576,2+((ROW()-2)*6),5)</f>
        <v xml:space="preserve"> </v>
      </c>
      <c r="F27" s="22" t="str" cm="1">
        <f t="array" ref="F27">IF(INDEX('申請表 Application Form'!$B$5:$Q$1048576,2+((ROW()-2)*6),6)=0,"",INDEX('申請表 Application Form'!$B$5:$Q$1048576,2+((ROW()-2)*6),6))</f>
        <v/>
      </c>
      <c r="G27" s="22" t="str" cm="1">
        <f t="array" ref="G27">IF(INDEX('申請表 Application Form'!$B$5:$Q$1048576,2+((ROW()-2)*6),7)=0,"",INDEX('申請表 Application Form'!$B$5:$Q$1048576,2+((ROW()-2)*6),7))</f>
        <v/>
      </c>
      <c r="H27" s="22" t="str" cm="1">
        <f t="array" ref="H27">IF(INDEX('申請表 Application Form'!$B$5:$Q$1048576,3+((ROW()-2)*6),6)=0,"",INDEX('申請表 Application Form'!$B$5:$Q$1048576,3+((ROW()-2)*6),6))</f>
        <v/>
      </c>
      <c r="I27" s="22" t="str" cm="1">
        <f t="array" ref="I27">IF(INDEX('申請表 Application Form'!$B$5:$Q$1048576,3+((ROW()-2)*6),7)=0,"",INDEX('申請表 Application Form'!$B$5:$Q$1048576,3+((ROW()-2)*6),7))</f>
        <v/>
      </c>
      <c r="J27" s="22" t="str" cm="1">
        <f t="array" ref="J27">IF(INDEX('申請表 Application Form'!$B$5:$Q$1048576,4+((ROW()-2)*6),6)=0,"",INDEX('申請表 Application Form'!$B$5:$Q$1048576,4+((ROW()-2)*6),6))</f>
        <v/>
      </c>
      <c r="K27" s="22" t="str" cm="1">
        <f t="array" ref="K27">IF(INDEX('申請表 Application Form'!$B$5:$Q$1048576,4+((ROW()-2)*6),7)=0,"",INDEX('申請表 Application Form'!$B$5:$Q$1048576,4+((ROW()-2)*6),7))</f>
        <v/>
      </c>
      <c r="L27" s="22" t="str" cm="1">
        <f t="array" ref="L27">IF(INDEX('申請表 Application Form'!$B$5:$Q$1048576,5+((ROW()-2)*6),6)=0,"",INDEX('申請表 Application Form'!$B$5:$Q$1048576,5+((ROW()-2)*6),6))</f>
        <v/>
      </c>
      <c r="M27" s="22" t="str" cm="1">
        <f t="array" ref="M27">IF(INDEX('申請表 Application Form'!$B$5:$Q$1048576,5+((ROW()-2)*6),7)=0,"",INDEX('申請表 Application Form'!$B$5:$Q$1048576,5+((ROW()-2)*6),7))</f>
        <v/>
      </c>
      <c r="N27" s="22" t="str" cm="1">
        <f t="array" ref="N27">IF(INDEX('申請表 Application Form'!$B$5:$Q$1048576,6+((ROW()-2)*6),6)=0,"",INDEX('申請表 Application Form'!$B$5:$Q$1048576,6+((ROW()-2)*6),6))</f>
        <v/>
      </c>
      <c r="O27" s="22" t="str" cm="1">
        <f t="array" ref="O27">IF(INDEX('申請表 Application Form'!$B$5:$Q$1048576,6+((ROW()-2)*6),7)=0,"",INDEX('申請表 Application Form'!$B$5:$Q$1048576,6+((ROW()-2)*6),7))</f>
        <v/>
      </c>
      <c r="P27" s="22" t="str" cm="1">
        <f t="array" ref="P27">IF(INDEX('申請表 Application Form'!$B$5:$Q$1048576,7+((ROW()-2)*6),6)=0,"",INDEX('申請表 Application Form'!$B$5:$Q$1048576,7+((ROW()-2)*6),6))</f>
        <v/>
      </c>
      <c r="Q27" s="22" t="str" cm="1">
        <f t="array" ref="Q27">IF(INDEX('申請表 Application Form'!$B$5:$Q$1048576,7+((ROW()-2)*6),7)=0,"",INDEX('申請表 Application Form'!$B$5:$Q$1048576,7+((ROW()-2)*6),7))</f>
        <v/>
      </c>
      <c r="R27" s="14" t="str" cm="1">
        <f t="array" ref="R27">IF(INDEX('申請表 Application Form'!$B$5:$Q$1048576,ROW()*6-10,COLUMN()-10)=0,"",INDEX('申請表 Application Form'!$B$5:$Q$1048576,ROW()*6-10,COLUMN()-10))</f>
        <v/>
      </c>
      <c r="S27" s="21" t="str" cm="1">
        <f t="array" ref="S27">IF(INDEX('申請表 Application Form'!$B$5:$Q$1048576,ROW()*6-10,COLUMN()-10)=0,"",INDEX('申請表 Application Form'!$B$5:$Q$1048576,ROW()*6-10,COLUMN()-10))</f>
        <v/>
      </c>
      <c r="T27" s="21" t="str" cm="1">
        <f t="array" ref="T27">IF(INDEX('申請表 Application Form'!$B$5:$Q$1048576,ROW()*6-10,COLUMN()-10)=0,"",INDEX('申請表 Application Form'!$B$5:$Q$1048576,ROW()*6-10,COLUMN()-10))</f>
        <v/>
      </c>
      <c r="U27" s="22" t="str" cm="1">
        <f t="array" ref="U27">IF(INDEX('申請表 Application Form'!$B$5:$Q$1048576,ROW()*6-10,COLUMN()-10)=0,"",INDEX('申請表 Application Form'!$B$5:$Q$1048576,ROW()*6-10,COLUMN()-10))</f>
        <v/>
      </c>
      <c r="V27" s="21" t="str" cm="1">
        <f t="array" ref="V27">IF(INDEX('申請表 Application Form'!$B$5:$Q$1048576,ROW()*6-10,COLUMN()-10)=0,"",INDEX('申請表 Application Form'!$B$5:$Q$1048576,ROW()*6-10,COLUMN()-10))</f>
        <v/>
      </c>
      <c r="W27" s="22" t="str" cm="1">
        <f t="array" ref="W27">INDEX('申請表 Application Form'!$B$5:$Q$1048576,ROW()*6-10,COLUMN()-10)</f>
        <v/>
      </c>
      <c r="X27" s="21" t="str" cm="1">
        <f t="array" ref="X27">IF(INDEX('申請表 Application Form'!$B$5:$Q$1048576,ROW()*6-10,COLUMN()-10)=0,"",INDEX('申請表 Application Form'!$B$5:$Q$1048576,ROW()*6-10,COLUMN()-10))</f>
        <v/>
      </c>
      <c r="Y27" s="21" t="str" cm="1">
        <f t="array" ref="Y27">INDEX('申請表 Application Form'!$B$5:$Q$1048576,ROW()*6-10,COLUMN()-10)</f>
        <v/>
      </c>
      <c r="Z27" s="22" t="str" cm="1">
        <f t="array" ref="Z27">IF(INDEX('申請表 Application Form'!$B$5:$Q$1048576,ROW()*6-10,COLUMN()-10)=0,"",INDEX('申請表 Application Form'!$B$5:$Q$1048576,ROW()*6-10,COLUMN()-10))</f>
        <v/>
      </c>
    </row>
    <row r="28" spans="1:26">
      <c r="A28" s="21" t="str" cm="1">
        <f t="array" ref="A28">INDEX('申請表 Application Form'!$B$5:$Q$1048576,ROW()*6-10,COLUMN())</f>
        <v/>
      </c>
      <c r="B28" s="22" t="str" cm="1">
        <f t="array" ref="B28">IF(INDEX('申請表 Application Form'!$B$5:$Q$1048576,ROW()*6-10,COLUMN())=0,"",INDEX('申請表 Application Form'!$B$5:$Q$1048576,ROW()*6-10,COLUMN()))</f>
        <v/>
      </c>
      <c r="C28" s="21" t="str" cm="1">
        <f t="array" ref="C28">IF(INDEX('申請表 Application Form'!$B$5:$Q$1048576,ROW()*6-10,COLUMN())=0,"",INDEX('申請表 Application Form'!$B$5:$Q$1048576,ROW()*6-10,COLUMN()))</f>
        <v/>
      </c>
      <c r="D28" s="22" t="str" cm="1">
        <f t="array" ref="D28">IF(INDEX('申請表 Application Form'!$B$5:$Q$1048576,ROW()*6-10,COLUMN())=0,"",INDEX('申請表 Application Form'!$B$5:$Q$1048576,ROW()*6-10,COLUMN()))</f>
        <v/>
      </c>
      <c r="E28" s="22" t="str" cm="1">
        <f t="array" ref="E28">INDEX('申請表 Application Form'!$B$5:$Q$1048576,2+((ROW()-2)*6),5)</f>
        <v xml:space="preserve"> </v>
      </c>
      <c r="F28" s="22" t="str" cm="1">
        <f t="array" ref="F28">IF(INDEX('申請表 Application Form'!$B$5:$Q$1048576,2+((ROW()-2)*6),6)=0,"",INDEX('申請表 Application Form'!$B$5:$Q$1048576,2+((ROW()-2)*6),6))</f>
        <v/>
      </c>
      <c r="G28" s="22" t="str" cm="1">
        <f t="array" ref="G28">IF(INDEX('申請表 Application Form'!$B$5:$Q$1048576,2+((ROW()-2)*6),7)=0,"",INDEX('申請表 Application Form'!$B$5:$Q$1048576,2+((ROW()-2)*6),7))</f>
        <v/>
      </c>
      <c r="H28" s="22" t="str" cm="1">
        <f t="array" ref="H28">IF(INDEX('申請表 Application Form'!$B$5:$Q$1048576,3+((ROW()-2)*6),6)=0,"",INDEX('申請表 Application Form'!$B$5:$Q$1048576,3+((ROW()-2)*6),6))</f>
        <v/>
      </c>
      <c r="I28" s="22" t="str" cm="1">
        <f t="array" ref="I28">IF(INDEX('申請表 Application Form'!$B$5:$Q$1048576,3+((ROW()-2)*6),7)=0,"",INDEX('申請表 Application Form'!$B$5:$Q$1048576,3+((ROW()-2)*6),7))</f>
        <v/>
      </c>
      <c r="J28" s="22" t="str" cm="1">
        <f t="array" ref="J28">IF(INDEX('申請表 Application Form'!$B$5:$Q$1048576,4+((ROW()-2)*6),6)=0,"",INDEX('申請表 Application Form'!$B$5:$Q$1048576,4+((ROW()-2)*6),6))</f>
        <v/>
      </c>
      <c r="K28" s="22" t="str" cm="1">
        <f t="array" ref="K28">IF(INDEX('申請表 Application Form'!$B$5:$Q$1048576,4+((ROW()-2)*6),7)=0,"",INDEX('申請表 Application Form'!$B$5:$Q$1048576,4+((ROW()-2)*6),7))</f>
        <v/>
      </c>
      <c r="L28" s="22" t="str" cm="1">
        <f t="array" ref="L28">IF(INDEX('申請表 Application Form'!$B$5:$Q$1048576,5+((ROW()-2)*6),6)=0,"",INDEX('申請表 Application Form'!$B$5:$Q$1048576,5+((ROW()-2)*6),6))</f>
        <v/>
      </c>
      <c r="M28" s="22" t="str" cm="1">
        <f t="array" ref="M28">IF(INDEX('申請表 Application Form'!$B$5:$Q$1048576,5+((ROW()-2)*6),7)=0,"",INDEX('申請表 Application Form'!$B$5:$Q$1048576,5+((ROW()-2)*6),7))</f>
        <v/>
      </c>
      <c r="N28" s="22" t="str" cm="1">
        <f t="array" ref="N28">IF(INDEX('申請表 Application Form'!$B$5:$Q$1048576,6+((ROW()-2)*6),6)=0,"",INDEX('申請表 Application Form'!$B$5:$Q$1048576,6+((ROW()-2)*6),6))</f>
        <v/>
      </c>
      <c r="O28" s="22" t="str" cm="1">
        <f t="array" ref="O28">IF(INDEX('申請表 Application Form'!$B$5:$Q$1048576,6+((ROW()-2)*6),7)=0,"",INDEX('申請表 Application Form'!$B$5:$Q$1048576,6+((ROW()-2)*6),7))</f>
        <v/>
      </c>
      <c r="P28" s="22" t="str" cm="1">
        <f t="array" ref="P28">IF(INDEX('申請表 Application Form'!$B$5:$Q$1048576,7+((ROW()-2)*6),6)=0,"",INDEX('申請表 Application Form'!$B$5:$Q$1048576,7+((ROW()-2)*6),6))</f>
        <v/>
      </c>
      <c r="Q28" s="22" t="str" cm="1">
        <f t="array" ref="Q28">IF(INDEX('申請表 Application Form'!$B$5:$Q$1048576,7+((ROW()-2)*6),7)=0,"",INDEX('申請表 Application Form'!$B$5:$Q$1048576,7+((ROW()-2)*6),7))</f>
        <v/>
      </c>
      <c r="R28" s="14" t="str" cm="1">
        <f t="array" ref="R28">IF(INDEX('申請表 Application Form'!$B$5:$Q$1048576,ROW()*6-10,COLUMN()-10)=0,"",INDEX('申請表 Application Form'!$B$5:$Q$1048576,ROW()*6-10,COLUMN()-10))</f>
        <v/>
      </c>
      <c r="S28" s="21" t="str" cm="1">
        <f t="array" ref="S28">IF(INDEX('申請表 Application Form'!$B$5:$Q$1048576,ROW()*6-10,COLUMN()-10)=0,"",INDEX('申請表 Application Form'!$B$5:$Q$1048576,ROW()*6-10,COLUMN()-10))</f>
        <v/>
      </c>
      <c r="T28" s="21" t="str" cm="1">
        <f t="array" ref="T28">IF(INDEX('申請表 Application Form'!$B$5:$Q$1048576,ROW()*6-10,COLUMN()-10)=0,"",INDEX('申請表 Application Form'!$B$5:$Q$1048576,ROW()*6-10,COLUMN()-10))</f>
        <v/>
      </c>
      <c r="U28" s="22" t="str" cm="1">
        <f t="array" ref="U28">IF(INDEX('申請表 Application Form'!$B$5:$Q$1048576,ROW()*6-10,COLUMN()-10)=0,"",INDEX('申請表 Application Form'!$B$5:$Q$1048576,ROW()*6-10,COLUMN()-10))</f>
        <v/>
      </c>
      <c r="V28" s="21" t="str" cm="1">
        <f t="array" ref="V28">IF(INDEX('申請表 Application Form'!$B$5:$Q$1048576,ROW()*6-10,COLUMN()-10)=0,"",INDEX('申請表 Application Form'!$B$5:$Q$1048576,ROW()*6-10,COLUMN()-10))</f>
        <v/>
      </c>
      <c r="W28" s="22" t="str" cm="1">
        <f t="array" ref="W28">INDEX('申請表 Application Form'!$B$5:$Q$1048576,ROW()*6-10,COLUMN()-10)</f>
        <v/>
      </c>
      <c r="X28" s="21" t="str" cm="1">
        <f t="array" ref="X28">IF(INDEX('申請表 Application Form'!$B$5:$Q$1048576,ROW()*6-10,COLUMN()-10)=0,"",INDEX('申請表 Application Form'!$B$5:$Q$1048576,ROW()*6-10,COLUMN()-10))</f>
        <v/>
      </c>
      <c r="Y28" s="21" t="str" cm="1">
        <f t="array" ref="Y28">INDEX('申請表 Application Form'!$B$5:$Q$1048576,ROW()*6-10,COLUMN()-10)</f>
        <v/>
      </c>
      <c r="Z28" s="22" t="str" cm="1">
        <f t="array" ref="Z28">IF(INDEX('申請表 Application Form'!$B$5:$Q$1048576,ROW()*6-10,COLUMN()-10)=0,"",INDEX('申請表 Application Form'!$B$5:$Q$1048576,ROW()*6-10,COLUMN()-10))</f>
        <v/>
      </c>
    </row>
    <row r="29" spans="1:26">
      <c r="A29" s="21" t="str" cm="1">
        <f t="array" ref="A29">INDEX('申請表 Application Form'!$B$5:$Q$1048576,ROW()*6-10,COLUMN())</f>
        <v/>
      </c>
      <c r="B29" s="22" t="str" cm="1">
        <f t="array" ref="B29">IF(INDEX('申請表 Application Form'!$B$5:$Q$1048576,ROW()*6-10,COLUMN())=0,"",INDEX('申請表 Application Form'!$B$5:$Q$1048576,ROW()*6-10,COLUMN()))</f>
        <v/>
      </c>
      <c r="C29" s="21" t="str" cm="1">
        <f t="array" ref="C29">IF(INDEX('申請表 Application Form'!$B$5:$Q$1048576,ROW()*6-10,COLUMN())=0,"",INDEX('申請表 Application Form'!$B$5:$Q$1048576,ROW()*6-10,COLUMN()))</f>
        <v/>
      </c>
      <c r="D29" s="22" t="str" cm="1">
        <f t="array" ref="D29">IF(INDEX('申請表 Application Form'!$B$5:$Q$1048576,ROW()*6-10,COLUMN())=0,"",INDEX('申請表 Application Form'!$B$5:$Q$1048576,ROW()*6-10,COLUMN()))</f>
        <v/>
      </c>
      <c r="E29" s="22" t="str" cm="1">
        <f t="array" ref="E29">INDEX('申請表 Application Form'!$B$5:$Q$1048576,2+((ROW()-2)*6),5)</f>
        <v xml:space="preserve"> </v>
      </c>
      <c r="F29" s="22" t="str" cm="1">
        <f t="array" ref="F29">IF(INDEX('申請表 Application Form'!$B$5:$Q$1048576,2+((ROW()-2)*6),6)=0,"",INDEX('申請表 Application Form'!$B$5:$Q$1048576,2+((ROW()-2)*6),6))</f>
        <v/>
      </c>
      <c r="G29" s="22" t="str" cm="1">
        <f t="array" ref="G29">IF(INDEX('申請表 Application Form'!$B$5:$Q$1048576,2+((ROW()-2)*6),7)=0,"",INDEX('申請表 Application Form'!$B$5:$Q$1048576,2+((ROW()-2)*6),7))</f>
        <v/>
      </c>
      <c r="H29" s="22" t="str" cm="1">
        <f t="array" ref="H29">IF(INDEX('申請表 Application Form'!$B$5:$Q$1048576,3+((ROW()-2)*6),6)=0,"",INDEX('申請表 Application Form'!$B$5:$Q$1048576,3+((ROW()-2)*6),6))</f>
        <v/>
      </c>
      <c r="I29" s="22" t="str" cm="1">
        <f t="array" ref="I29">IF(INDEX('申請表 Application Form'!$B$5:$Q$1048576,3+((ROW()-2)*6),7)=0,"",INDEX('申請表 Application Form'!$B$5:$Q$1048576,3+((ROW()-2)*6),7))</f>
        <v/>
      </c>
      <c r="J29" s="22" t="str" cm="1">
        <f t="array" ref="J29">IF(INDEX('申請表 Application Form'!$B$5:$Q$1048576,4+((ROW()-2)*6),6)=0,"",INDEX('申請表 Application Form'!$B$5:$Q$1048576,4+((ROW()-2)*6),6))</f>
        <v/>
      </c>
      <c r="K29" s="22" t="str" cm="1">
        <f t="array" ref="K29">IF(INDEX('申請表 Application Form'!$B$5:$Q$1048576,4+((ROW()-2)*6),7)=0,"",INDEX('申請表 Application Form'!$B$5:$Q$1048576,4+((ROW()-2)*6),7))</f>
        <v/>
      </c>
      <c r="L29" s="22" t="str" cm="1">
        <f t="array" ref="L29">IF(INDEX('申請表 Application Form'!$B$5:$Q$1048576,5+((ROW()-2)*6),6)=0,"",INDEX('申請表 Application Form'!$B$5:$Q$1048576,5+((ROW()-2)*6),6))</f>
        <v/>
      </c>
      <c r="M29" s="22" t="str" cm="1">
        <f t="array" ref="M29">IF(INDEX('申請表 Application Form'!$B$5:$Q$1048576,5+((ROW()-2)*6),7)=0,"",INDEX('申請表 Application Form'!$B$5:$Q$1048576,5+((ROW()-2)*6),7))</f>
        <v/>
      </c>
      <c r="N29" s="22" t="str" cm="1">
        <f t="array" ref="N29">IF(INDEX('申請表 Application Form'!$B$5:$Q$1048576,6+((ROW()-2)*6),6)=0,"",INDEX('申請表 Application Form'!$B$5:$Q$1048576,6+((ROW()-2)*6),6))</f>
        <v/>
      </c>
      <c r="O29" s="22" t="str" cm="1">
        <f t="array" ref="O29">IF(INDEX('申請表 Application Form'!$B$5:$Q$1048576,6+((ROW()-2)*6),7)=0,"",INDEX('申請表 Application Form'!$B$5:$Q$1048576,6+((ROW()-2)*6),7))</f>
        <v/>
      </c>
      <c r="P29" s="22" t="str" cm="1">
        <f t="array" ref="P29">IF(INDEX('申請表 Application Form'!$B$5:$Q$1048576,7+((ROW()-2)*6),6)=0,"",INDEX('申請表 Application Form'!$B$5:$Q$1048576,7+((ROW()-2)*6),6))</f>
        <v/>
      </c>
      <c r="Q29" s="22" t="str" cm="1">
        <f t="array" ref="Q29">IF(INDEX('申請表 Application Form'!$B$5:$Q$1048576,7+((ROW()-2)*6),7)=0,"",INDEX('申請表 Application Form'!$B$5:$Q$1048576,7+((ROW()-2)*6),7))</f>
        <v/>
      </c>
      <c r="R29" s="14" t="str" cm="1">
        <f t="array" ref="R29">IF(INDEX('申請表 Application Form'!$B$5:$Q$1048576,ROW()*6-10,COLUMN()-10)=0,"",INDEX('申請表 Application Form'!$B$5:$Q$1048576,ROW()*6-10,COLUMN()-10))</f>
        <v/>
      </c>
      <c r="S29" s="21" t="str" cm="1">
        <f t="array" ref="S29">IF(INDEX('申請表 Application Form'!$B$5:$Q$1048576,ROW()*6-10,COLUMN()-10)=0,"",INDEX('申請表 Application Form'!$B$5:$Q$1048576,ROW()*6-10,COLUMN()-10))</f>
        <v/>
      </c>
      <c r="T29" s="21" t="str" cm="1">
        <f t="array" ref="T29">IF(INDEX('申請表 Application Form'!$B$5:$Q$1048576,ROW()*6-10,COLUMN()-10)=0,"",INDEX('申請表 Application Form'!$B$5:$Q$1048576,ROW()*6-10,COLUMN()-10))</f>
        <v/>
      </c>
      <c r="U29" s="22" t="str" cm="1">
        <f t="array" ref="U29">IF(INDEX('申請表 Application Form'!$B$5:$Q$1048576,ROW()*6-10,COLUMN()-10)=0,"",INDEX('申請表 Application Form'!$B$5:$Q$1048576,ROW()*6-10,COLUMN()-10))</f>
        <v/>
      </c>
      <c r="V29" s="21" t="str" cm="1">
        <f t="array" ref="V29">IF(INDEX('申請表 Application Form'!$B$5:$Q$1048576,ROW()*6-10,COLUMN()-10)=0,"",INDEX('申請表 Application Form'!$B$5:$Q$1048576,ROW()*6-10,COLUMN()-10))</f>
        <v/>
      </c>
      <c r="W29" s="22" t="str" cm="1">
        <f t="array" ref="W29">INDEX('申請表 Application Form'!$B$5:$Q$1048576,ROW()*6-10,COLUMN()-10)</f>
        <v/>
      </c>
      <c r="X29" s="21" t="str" cm="1">
        <f t="array" ref="X29">IF(INDEX('申請表 Application Form'!$B$5:$Q$1048576,ROW()*6-10,COLUMN()-10)=0,"",INDEX('申請表 Application Form'!$B$5:$Q$1048576,ROW()*6-10,COLUMN()-10))</f>
        <v/>
      </c>
      <c r="Y29" s="21" t="str" cm="1">
        <f t="array" ref="Y29">INDEX('申請表 Application Form'!$B$5:$Q$1048576,ROW()*6-10,COLUMN()-10)</f>
        <v/>
      </c>
      <c r="Z29" s="22" t="str" cm="1">
        <f t="array" ref="Z29">IF(INDEX('申請表 Application Form'!$B$5:$Q$1048576,ROW()*6-10,COLUMN()-10)=0,"",INDEX('申請表 Application Form'!$B$5:$Q$1048576,ROW()*6-10,COLUMN()-10))</f>
        <v/>
      </c>
    </row>
    <row r="30" spans="1:26">
      <c r="A30" s="21" t="str" cm="1">
        <f t="array" ref="A30">INDEX('申請表 Application Form'!$B$5:$Q$1048576,ROW()*6-10,COLUMN())</f>
        <v/>
      </c>
      <c r="B30" s="22" t="str" cm="1">
        <f t="array" ref="B30">IF(INDEX('申請表 Application Form'!$B$5:$Q$1048576,ROW()*6-10,COLUMN())=0,"",INDEX('申請表 Application Form'!$B$5:$Q$1048576,ROW()*6-10,COLUMN()))</f>
        <v/>
      </c>
      <c r="C30" s="21" t="str" cm="1">
        <f t="array" ref="C30">IF(INDEX('申請表 Application Form'!$B$5:$Q$1048576,ROW()*6-10,COLUMN())=0,"",INDEX('申請表 Application Form'!$B$5:$Q$1048576,ROW()*6-10,COLUMN()))</f>
        <v/>
      </c>
      <c r="D30" s="22" t="str" cm="1">
        <f t="array" ref="D30">IF(INDEX('申請表 Application Form'!$B$5:$Q$1048576,ROW()*6-10,COLUMN())=0,"",INDEX('申請表 Application Form'!$B$5:$Q$1048576,ROW()*6-10,COLUMN()))</f>
        <v/>
      </c>
      <c r="E30" s="22" t="str" cm="1">
        <f t="array" ref="E30">INDEX('申請表 Application Form'!$B$5:$Q$1048576,2+((ROW()-2)*6),5)</f>
        <v xml:space="preserve"> </v>
      </c>
      <c r="F30" s="22" t="str" cm="1">
        <f t="array" ref="F30">IF(INDEX('申請表 Application Form'!$B$5:$Q$1048576,2+((ROW()-2)*6),6)=0,"",INDEX('申請表 Application Form'!$B$5:$Q$1048576,2+((ROW()-2)*6),6))</f>
        <v/>
      </c>
      <c r="G30" s="22" t="str" cm="1">
        <f t="array" ref="G30">IF(INDEX('申請表 Application Form'!$B$5:$Q$1048576,2+((ROW()-2)*6),7)=0,"",INDEX('申請表 Application Form'!$B$5:$Q$1048576,2+((ROW()-2)*6),7))</f>
        <v/>
      </c>
      <c r="H30" s="22" t="str" cm="1">
        <f t="array" ref="H30">IF(INDEX('申請表 Application Form'!$B$5:$Q$1048576,3+((ROW()-2)*6),6)=0,"",INDEX('申請表 Application Form'!$B$5:$Q$1048576,3+((ROW()-2)*6),6))</f>
        <v/>
      </c>
      <c r="I30" s="22" t="str" cm="1">
        <f t="array" ref="I30">IF(INDEX('申請表 Application Form'!$B$5:$Q$1048576,3+((ROW()-2)*6),7)=0,"",INDEX('申請表 Application Form'!$B$5:$Q$1048576,3+((ROW()-2)*6),7))</f>
        <v/>
      </c>
      <c r="J30" s="22" t="str" cm="1">
        <f t="array" ref="J30">IF(INDEX('申請表 Application Form'!$B$5:$Q$1048576,4+((ROW()-2)*6),6)=0,"",INDEX('申請表 Application Form'!$B$5:$Q$1048576,4+((ROW()-2)*6),6))</f>
        <v/>
      </c>
      <c r="K30" s="22" t="str" cm="1">
        <f t="array" ref="K30">IF(INDEX('申請表 Application Form'!$B$5:$Q$1048576,4+((ROW()-2)*6),7)=0,"",INDEX('申請表 Application Form'!$B$5:$Q$1048576,4+((ROW()-2)*6),7))</f>
        <v/>
      </c>
      <c r="L30" s="22" t="str" cm="1">
        <f t="array" ref="L30">IF(INDEX('申請表 Application Form'!$B$5:$Q$1048576,5+((ROW()-2)*6),6)=0,"",INDEX('申請表 Application Form'!$B$5:$Q$1048576,5+((ROW()-2)*6),6))</f>
        <v/>
      </c>
      <c r="M30" s="22" t="str" cm="1">
        <f t="array" ref="M30">IF(INDEX('申請表 Application Form'!$B$5:$Q$1048576,5+((ROW()-2)*6),7)=0,"",INDEX('申請表 Application Form'!$B$5:$Q$1048576,5+((ROW()-2)*6),7))</f>
        <v/>
      </c>
      <c r="N30" s="22" t="str" cm="1">
        <f t="array" ref="N30">IF(INDEX('申請表 Application Form'!$B$5:$Q$1048576,6+((ROW()-2)*6),6)=0,"",INDEX('申請表 Application Form'!$B$5:$Q$1048576,6+((ROW()-2)*6),6))</f>
        <v/>
      </c>
      <c r="O30" s="22" t="str" cm="1">
        <f t="array" ref="O30">IF(INDEX('申請表 Application Form'!$B$5:$Q$1048576,6+((ROW()-2)*6),7)=0,"",INDEX('申請表 Application Form'!$B$5:$Q$1048576,6+((ROW()-2)*6),7))</f>
        <v/>
      </c>
      <c r="P30" s="22" t="str" cm="1">
        <f t="array" ref="P30">IF(INDEX('申請表 Application Form'!$B$5:$Q$1048576,7+((ROW()-2)*6),6)=0,"",INDEX('申請表 Application Form'!$B$5:$Q$1048576,7+((ROW()-2)*6),6))</f>
        <v/>
      </c>
      <c r="Q30" s="22" t="str" cm="1">
        <f t="array" ref="Q30">IF(INDEX('申請表 Application Form'!$B$5:$Q$1048576,7+((ROW()-2)*6),7)=0,"",INDEX('申請表 Application Form'!$B$5:$Q$1048576,7+((ROW()-2)*6),7))</f>
        <v/>
      </c>
      <c r="R30" s="14" t="str" cm="1">
        <f t="array" ref="R30">IF(INDEX('申請表 Application Form'!$B$5:$Q$1048576,ROW()*6-10,COLUMN()-10)=0,"",INDEX('申請表 Application Form'!$B$5:$Q$1048576,ROW()*6-10,COLUMN()-10))</f>
        <v/>
      </c>
      <c r="S30" s="21" t="str" cm="1">
        <f t="array" ref="S30">IF(INDEX('申請表 Application Form'!$B$5:$Q$1048576,ROW()*6-10,COLUMN()-10)=0,"",INDEX('申請表 Application Form'!$B$5:$Q$1048576,ROW()*6-10,COLUMN()-10))</f>
        <v/>
      </c>
      <c r="T30" s="21" t="str" cm="1">
        <f t="array" ref="T30">IF(INDEX('申請表 Application Form'!$B$5:$Q$1048576,ROW()*6-10,COLUMN()-10)=0,"",INDEX('申請表 Application Form'!$B$5:$Q$1048576,ROW()*6-10,COLUMN()-10))</f>
        <v/>
      </c>
      <c r="U30" s="22" t="str" cm="1">
        <f t="array" ref="U30">IF(INDEX('申請表 Application Form'!$B$5:$Q$1048576,ROW()*6-10,COLUMN()-10)=0,"",INDEX('申請表 Application Form'!$B$5:$Q$1048576,ROW()*6-10,COLUMN()-10))</f>
        <v/>
      </c>
      <c r="V30" s="21" t="str" cm="1">
        <f t="array" ref="V30">IF(INDEX('申請表 Application Form'!$B$5:$Q$1048576,ROW()*6-10,COLUMN()-10)=0,"",INDEX('申請表 Application Form'!$B$5:$Q$1048576,ROW()*6-10,COLUMN()-10))</f>
        <v/>
      </c>
      <c r="W30" s="22" t="str" cm="1">
        <f t="array" ref="W30">INDEX('申請表 Application Form'!$B$5:$Q$1048576,ROW()*6-10,COLUMN()-10)</f>
        <v/>
      </c>
      <c r="X30" s="21" t="str" cm="1">
        <f t="array" ref="X30">IF(INDEX('申請表 Application Form'!$B$5:$Q$1048576,ROW()*6-10,COLUMN()-10)=0,"",INDEX('申請表 Application Form'!$B$5:$Q$1048576,ROW()*6-10,COLUMN()-10))</f>
        <v/>
      </c>
      <c r="Y30" s="21" t="str" cm="1">
        <f t="array" ref="Y30">INDEX('申請表 Application Form'!$B$5:$Q$1048576,ROW()*6-10,COLUMN()-10)</f>
        <v/>
      </c>
      <c r="Z30" s="22" t="str" cm="1">
        <f t="array" ref="Z30">IF(INDEX('申請表 Application Form'!$B$5:$Q$1048576,ROW()*6-10,COLUMN()-10)=0,"",INDEX('申請表 Application Form'!$B$5:$Q$1048576,ROW()*6-10,COLUMN()-10))</f>
        <v/>
      </c>
    </row>
    <row r="31" spans="1:26">
      <c r="A31" s="21" t="str" cm="1">
        <f t="array" ref="A31">INDEX('申請表 Application Form'!$B$5:$Q$1048576,ROW()*6-10,COLUMN())</f>
        <v/>
      </c>
      <c r="B31" s="22" t="str" cm="1">
        <f t="array" ref="B31">IF(INDEX('申請表 Application Form'!$B$5:$Q$1048576,ROW()*6-10,COLUMN())=0,"",INDEX('申請表 Application Form'!$B$5:$Q$1048576,ROW()*6-10,COLUMN()))</f>
        <v/>
      </c>
      <c r="C31" s="21" t="str" cm="1">
        <f t="array" ref="C31">IF(INDEX('申請表 Application Form'!$B$5:$Q$1048576,ROW()*6-10,COLUMN())=0,"",INDEX('申請表 Application Form'!$B$5:$Q$1048576,ROW()*6-10,COLUMN()))</f>
        <v/>
      </c>
      <c r="D31" s="22" t="str" cm="1">
        <f t="array" ref="D31">IF(INDEX('申請表 Application Form'!$B$5:$Q$1048576,ROW()*6-10,COLUMN())=0,"",INDEX('申請表 Application Form'!$B$5:$Q$1048576,ROW()*6-10,COLUMN()))</f>
        <v/>
      </c>
      <c r="E31" s="22" t="str" cm="1">
        <f t="array" ref="E31">INDEX('申請表 Application Form'!$B$5:$Q$1048576,2+((ROW()-2)*6),5)</f>
        <v xml:space="preserve"> </v>
      </c>
      <c r="F31" s="22" t="str" cm="1">
        <f t="array" ref="F31">IF(INDEX('申請表 Application Form'!$B$5:$Q$1048576,2+((ROW()-2)*6),6)=0,"",INDEX('申請表 Application Form'!$B$5:$Q$1048576,2+((ROW()-2)*6),6))</f>
        <v/>
      </c>
      <c r="G31" s="22" t="str" cm="1">
        <f t="array" ref="G31">IF(INDEX('申請表 Application Form'!$B$5:$Q$1048576,2+((ROW()-2)*6),7)=0,"",INDEX('申請表 Application Form'!$B$5:$Q$1048576,2+((ROW()-2)*6),7))</f>
        <v/>
      </c>
      <c r="H31" s="22" t="str" cm="1">
        <f t="array" ref="H31">IF(INDEX('申請表 Application Form'!$B$5:$Q$1048576,3+((ROW()-2)*6),6)=0,"",INDEX('申請表 Application Form'!$B$5:$Q$1048576,3+((ROW()-2)*6),6))</f>
        <v/>
      </c>
      <c r="I31" s="22" t="str" cm="1">
        <f t="array" ref="I31">IF(INDEX('申請表 Application Form'!$B$5:$Q$1048576,3+((ROW()-2)*6),7)=0,"",INDEX('申請表 Application Form'!$B$5:$Q$1048576,3+((ROW()-2)*6),7))</f>
        <v/>
      </c>
      <c r="J31" s="22" t="str" cm="1">
        <f t="array" ref="J31">IF(INDEX('申請表 Application Form'!$B$5:$Q$1048576,4+((ROW()-2)*6),6)=0,"",INDEX('申請表 Application Form'!$B$5:$Q$1048576,4+((ROW()-2)*6),6))</f>
        <v/>
      </c>
      <c r="K31" s="22" t="str" cm="1">
        <f t="array" ref="K31">IF(INDEX('申請表 Application Form'!$B$5:$Q$1048576,4+((ROW()-2)*6),7)=0,"",INDEX('申請表 Application Form'!$B$5:$Q$1048576,4+((ROW()-2)*6),7))</f>
        <v/>
      </c>
      <c r="L31" s="22" t="str" cm="1">
        <f t="array" ref="L31">IF(INDEX('申請表 Application Form'!$B$5:$Q$1048576,5+((ROW()-2)*6),6)=0,"",INDEX('申請表 Application Form'!$B$5:$Q$1048576,5+((ROW()-2)*6),6))</f>
        <v/>
      </c>
      <c r="M31" s="22" t="str" cm="1">
        <f t="array" ref="M31">IF(INDEX('申請表 Application Form'!$B$5:$Q$1048576,5+((ROW()-2)*6),7)=0,"",INDEX('申請表 Application Form'!$B$5:$Q$1048576,5+((ROW()-2)*6),7))</f>
        <v/>
      </c>
      <c r="N31" s="22" t="str" cm="1">
        <f t="array" ref="N31">IF(INDEX('申請表 Application Form'!$B$5:$Q$1048576,6+((ROW()-2)*6),6)=0,"",INDEX('申請表 Application Form'!$B$5:$Q$1048576,6+((ROW()-2)*6),6))</f>
        <v/>
      </c>
      <c r="O31" s="22" t="str" cm="1">
        <f t="array" ref="O31">IF(INDEX('申請表 Application Form'!$B$5:$Q$1048576,6+((ROW()-2)*6),7)=0,"",INDEX('申請表 Application Form'!$B$5:$Q$1048576,6+((ROW()-2)*6),7))</f>
        <v/>
      </c>
      <c r="P31" s="22" t="str" cm="1">
        <f t="array" ref="P31">IF(INDEX('申請表 Application Form'!$B$5:$Q$1048576,7+((ROW()-2)*6),6)=0,"",INDEX('申請表 Application Form'!$B$5:$Q$1048576,7+((ROW()-2)*6),6))</f>
        <v/>
      </c>
      <c r="Q31" s="22" t="str" cm="1">
        <f t="array" ref="Q31">IF(INDEX('申請表 Application Form'!$B$5:$Q$1048576,7+((ROW()-2)*6),7)=0,"",INDEX('申請表 Application Form'!$B$5:$Q$1048576,7+((ROW()-2)*6),7))</f>
        <v/>
      </c>
      <c r="R31" s="14" t="str" cm="1">
        <f t="array" ref="R31">IF(INDEX('申請表 Application Form'!$B$5:$Q$1048576,ROW()*6-10,COLUMN()-10)=0,"",INDEX('申請表 Application Form'!$B$5:$Q$1048576,ROW()*6-10,COLUMN()-10))</f>
        <v/>
      </c>
      <c r="S31" s="21" t="str" cm="1">
        <f t="array" ref="S31">IF(INDEX('申請表 Application Form'!$B$5:$Q$1048576,ROW()*6-10,COLUMN()-10)=0,"",INDEX('申請表 Application Form'!$B$5:$Q$1048576,ROW()*6-10,COLUMN()-10))</f>
        <v/>
      </c>
      <c r="T31" s="21" t="str" cm="1">
        <f t="array" ref="T31">IF(INDEX('申請表 Application Form'!$B$5:$Q$1048576,ROW()*6-10,COLUMN()-10)=0,"",INDEX('申請表 Application Form'!$B$5:$Q$1048576,ROW()*6-10,COLUMN()-10))</f>
        <v/>
      </c>
      <c r="U31" s="22" t="str" cm="1">
        <f t="array" ref="U31">IF(INDEX('申請表 Application Form'!$B$5:$Q$1048576,ROW()*6-10,COLUMN()-10)=0,"",INDEX('申請表 Application Form'!$B$5:$Q$1048576,ROW()*6-10,COLUMN()-10))</f>
        <v/>
      </c>
      <c r="V31" s="21" t="str" cm="1">
        <f t="array" ref="V31">IF(INDEX('申請表 Application Form'!$B$5:$Q$1048576,ROW()*6-10,COLUMN()-10)=0,"",INDEX('申請表 Application Form'!$B$5:$Q$1048576,ROW()*6-10,COLUMN()-10))</f>
        <v/>
      </c>
      <c r="W31" s="22" t="str" cm="1">
        <f t="array" ref="W31">INDEX('申請表 Application Form'!$B$5:$Q$1048576,ROW()*6-10,COLUMN()-10)</f>
        <v/>
      </c>
      <c r="X31" s="21" t="str" cm="1">
        <f t="array" ref="X31">IF(INDEX('申請表 Application Form'!$B$5:$Q$1048576,ROW()*6-10,COLUMN()-10)=0,"",INDEX('申請表 Application Form'!$B$5:$Q$1048576,ROW()*6-10,COLUMN()-10))</f>
        <v/>
      </c>
      <c r="Y31" s="21" t="str" cm="1">
        <f t="array" ref="Y31">INDEX('申請表 Application Form'!$B$5:$Q$1048576,ROW()*6-10,COLUMN()-10)</f>
        <v/>
      </c>
      <c r="Z31" s="22" t="str" cm="1">
        <f t="array" ref="Z31">IF(INDEX('申請表 Application Form'!$B$5:$Q$1048576,ROW()*6-10,COLUMN()-10)=0,"",INDEX('申請表 Application Form'!$B$5:$Q$1048576,ROW()*6-10,COLUMN()-10))</f>
        <v/>
      </c>
    </row>
    <row r="32" spans="1:26">
      <c r="A32" s="21" t="str" cm="1">
        <f t="array" ref="A32">INDEX('申請表 Application Form'!$B$5:$Q$1048576,ROW()*6-10,COLUMN())</f>
        <v/>
      </c>
      <c r="B32" s="22" t="str" cm="1">
        <f t="array" ref="B32">IF(INDEX('申請表 Application Form'!$B$5:$Q$1048576,ROW()*6-10,COLUMN())=0,"",INDEX('申請表 Application Form'!$B$5:$Q$1048576,ROW()*6-10,COLUMN()))</f>
        <v/>
      </c>
      <c r="C32" s="21" t="str" cm="1">
        <f t="array" ref="C32">IF(INDEX('申請表 Application Form'!$B$5:$Q$1048576,ROW()*6-10,COLUMN())=0,"",INDEX('申請表 Application Form'!$B$5:$Q$1048576,ROW()*6-10,COLUMN()))</f>
        <v/>
      </c>
      <c r="D32" s="22" t="str" cm="1">
        <f t="array" ref="D32">IF(INDEX('申請表 Application Form'!$B$5:$Q$1048576,ROW()*6-10,COLUMN())=0,"",INDEX('申請表 Application Form'!$B$5:$Q$1048576,ROW()*6-10,COLUMN()))</f>
        <v/>
      </c>
      <c r="E32" s="22" t="str" cm="1">
        <f t="array" ref="E32">INDEX('申請表 Application Form'!$B$5:$Q$1048576,2+((ROW()-2)*6),5)</f>
        <v xml:space="preserve"> </v>
      </c>
      <c r="F32" s="22" t="str" cm="1">
        <f t="array" ref="F32">IF(INDEX('申請表 Application Form'!$B$5:$Q$1048576,2+((ROW()-2)*6),6)=0,"",INDEX('申請表 Application Form'!$B$5:$Q$1048576,2+((ROW()-2)*6),6))</f>
        <v/>
      </c>
      <c r="G32" s="22" t="str" cm="1">
        <f t="array" ref="G32">IF(INDEX('申請表 Application Form'!$B$5:$Q$1048576,2+((ROW()-2)*6),7)=0,"",INDEX('申請表 Application Form'!$B$5:$Q$1048576,2+((ROW()-2)*6),7))</f>
        <v/>
      </c>
      <c r="H32" s="22" t="str" cm="1">
        <f t="array" ref="H32">IF(INDEX('申請表 Application Form'!$B$5:$Q$1048576,3+((ROW()-2)*6),6)=0,"",INDEX('申請表 Application Form'!$B$5:$Q$1048576,3+((ROW()-2)*6),6))</f>
        <v/>
      </c>
      <c r="I32" s="22" t="str" cm="1">
        <f t="array" ref="I32">IF(INDEX('申請表 Application Form'!$B$5:$Q$1048576,3+((ROW()-2)*6),7)=0,"",INDEX('申請表 Application Form'!$B$5:$Q$1048576,3+((ROW()-2)*6),7))</f>
        <v/>
      </c>
      <c r="J32" s="22" t="str" cm="1">
        <f t="array" ref="J32">IF(INDEX('申請表 Application Form'!$B$5:$Q$1048576,4+((ROW()-2)*6),6)=0,"",INDEX('申請表 Application Form'!$B$5:$Q$1048576,4+((ROW()-2)*6),6))</f>
        <v/>
      </c>
      <c r="K32" s="22" t="str" cm="1">
        <f t="array" ref="K32">IF(INDEX('申請表 Application Form'!$B$5:$Q$1048576,4+((ROW()-2)*6),7)=0,"",INDEX('申請表 Application Form'!$B$5:$Q$1048576,4+((ROW()-2)*6),7))</f>
        <v/>
      </c>
      <c r="L32" s="22" t="str" cm="1">
        <f t="array" ref="L32">IF(INDEX('申請表 Application Form'!$B$5:$Q$1048576,5+((ROW()-2)*6),6)=0,"",INDEX('申請表 Application Form'!$B$5:$Q$1048576,5+((ROW()-2)*6),6))</f>
        <v/>
      </c>
      <c r="M32" s="22" t="str" cm="1">
        <f t="array" ref="M32">IF(INDEX('申請表 Application Form'!$B$5:$Q$1048576,5+((ROW()-2)*6),7)=0,"",INDEX('申請表 Application Form'!$B$5:$Q$1048576,5+((ROW()-2)*6),7))</f>
        <v/>
      </c>
      <c r="N32" s="22" t="str" cm="1">
        <f t="array" ref="N32">IF(INDEX('申請表 Application Form'!$B$5:$Q$1048576,6+((ROW()-2)*6),6)=0,"",INDEX('申請表 Application Form'!$B$5:$Q$1048576,6+((ROW()-2)*6),6))</f>
        <v/>
      </c>
      <c r="O32" s="22" t="str" cm="1">
        <f t="array" ref="O32">IF(INDEX('申請表 Application Form'!$B$5:$Q$1048576,6+((ROW()-2)*6),7)=0,"",INDEX('申請表 Application Form'!$B$5:$Q$1048576,6+((ROW()-2)*6),7))</f>
        <v/>
      </c>
      <c r="P32" s="22" t="str" cm="1">
        <f t="array" ref="P32">IF(INDEX('申請表 Application Form'!$B$5:$Q$1048576,7+((ROW()-2)*6),6)=0,"",INDEX('申請表 Application Form'!$B$5:$Q$1048576,7+((ROW()-2)*6),6))</f>
        <v/>
      </c>
      <c r="Q32" s="22" t="str" cm="1">
        <f t="array" ref="Q32">IF(INDEX('申請表 Application Form'!$B$5:$Q$1048576,7+((ROW()-2)*6),7)=0,"",INDEX('申請表 Application Form'!$B$5:$Q$1048576,7+((ROW()-2)*6),7))</f>
        <v/>
      </c>
      <c r="R32" s="14" t="str" cm="1">
        <f t="array" ref="R32">IF(INDEX('申請表 Application Form'!$B$5:$Q$1048576,ROW()*6-10,COLUMN()-10)=0,"",INDEX('申請表 Application Form'!$B$5:$Q$1048576,ROW()*6-10,COLUMN()-10))</f>
        <v/>
      </c>
      <c r="S32" s="21" t="str" cm="1">
        <f t="array" ref="S32">IF(INDEX('申請表 Application Form'!$B$5:$Q$1048576,ROW()*6-10,COLUMN()-10)=0,"",INDEX('申請表 Application Form'!$B$5:$Q$1048576,ROW()*6-10,COLUMN()-10))</f>
        <v/>
      </c>
      <c r="T32" s="21" t="str" cm="1">
        <f t="array" ref="T32">IF(INDEX('申請表 Application Form'!$B$5:$Q$1048576,ROW()*6-10,COLUMN()-10)=0,"",INDEX('申請表 Application Form'!$B$5:$Q$1048576,ROW()*6-10,COLUMN()-10))</f>
        <v/>
      </c>
      <c r="U32" s="22" t="str" cm="1">
        <f t="array" ref="U32">IF(INDEX('申請表 Application Form'!$B$5:$Q$1048576,ROW()*6-10,COLUMN()-10)=0,"",INDEX('申請表 Application Form'!$B$5:$Q$1048576,ROW()*6-10,COLUMN()-10))</f>
        <v/>
      </c>
      <c r="V32" s="21" t="str" cm="1">
        <f t="array" ref="V32">IF(INDEX('申請表 Application Form'!$B$5:$Q$1048576,ROW()*6-10,COLUMN()-10)=0,"",INDEX('申請表 Application Form'!$B$5:$Q$1048576,ROW()*6-10,COLUMN()-10))</f>
        <v/>
      </c>
      <c r="W32" s="22" t="str" cm="1">
        <f t="array" ref="W32">INDEX('申請表 Application Form'!$B$5:$Q$1048576,ROW()*6-10,COLUMN()-10)</f>
        <v/>
      </c>
      <c r="X32" s="21" t="str" cm="1">
        <f t="array" ref="X32">IF(INDEX('申請表 Application Form'!$B$5:$Q$1048576,ROW()*6-10,COLUMN()-10)=0,"",INDEX('申請表 Application Form'!$B$5:$Q$1048576,ROW()*6-10,COLUMN()-10))</f>
        <v/>
      </c>
      <c r="Y32" s="21" t="str" cm="1">
        <f t="array" ref="Y32">INDEX('申請表 Application Form'!$B$5:$Q$1048576,ROW()*6-10,COLUMN()-10)</f>
        <v/>
      </c>
      <c r="Z32" s="22" t="str" cm="1">
        <f t="array" ref="Z32">IF(INDEX('申請表 Application Form'!$B$5:$Q$1048576,ROW()*6-10,COLUMN()-10)=0,"",INDEX('申請表 Application Form'!$B$5:$Q$1048576,ROW()*6-10,COLUMN()-10))</f>
        <v/>
      </c>
    </row>
    <row r="33" spans="1:26">
      <c r="A33" s="21" t="str" cm="1">
        <f t="array" ref="A33">INDEX('申請表 Application Form'!$B$5:$Q$1048576,ROW()*6-10,COLUMN())</f>
        <v/>
      </c>
      <c r="B33" s="22" t="str" cm="1">
        <f t="array" ref="B33">IF(INDEX('申請表 Application Form'!$B$5:$Q$1048576,ROW()*6-10,COLUMN())=0,"",INDEX('申請表 Application Form'!$B$5:$Q$1048576,ROW()*6-10,COLUMN()))</f>
        <v/>
      </c>
      <c r="C33" s="21" t="str" cm="1">
        <f t="array" ref="C33">IF(INDEX('申請表 Application Form'!$B$5:$Q$1048576,ROW()*6-10,COLUMN())=0,"",INDEX('申請表 Application Form'!$B$5:$Q$1048576,ROW()*6-10,COLUMN()))</f>
        <v/>
      </c>
      <c r="D33" s="22" t="str" cm="1">
        <f t="array" ref="D33">IF(INDEX('申請表 Application Form'!$B$5:$Q$1048576,ROW()*6-10,COLUMN())=0,"",INDEX('申請表 Application Form'!$B$5:$Q$1048576,ROW()*6-10,COLUMN()))</f>
        <v/>
      </c>
      <c r="E33" s="22" t="str" cm="1">
        <f t="array" ref="E33">INDEX('申請表 Application Form'!$B$5:$Q$1048576,2+((ROW()-2)*6),5)</f>
        <v xml:space="preserve"> </v>
      </c>
      <c r="F33" s="22" t="str" cm="1">
        <f t="array" ref="F33">IF(INDEX('申請表 Application Form'!$B$5:$Q$1048576,2+((ROW()-2)*6),6)=0,"",INDEX('申請表 Application Form'!$B$5:$Q$1048576,2+((ROW()-2)*6),6))</f>
        <v/>
      </c>
      <c r="G33" s="22" t="str" cm="1">
        <f t="array" ref="G33">IF(INDEX('申請表 Application Form'!$B$5:$Q$1048576,2+((ROW()-2)*6),7)=0,"",INDEX('申請表 Application Form'!$B$5:$Q$1048576,2+((ROW()-2)*6),7))</f>
        <v/>
      </c>
      <c r="H33" s="22" t="str" cm="1">
        <f t="array" ref="H33">IF(INDEX('申請表 Application Form'!$B$5:$Q$1048576,3+((ROW()-2)*6),6)=0,"",INDEX('申請表 Application Form'!$B$5:$Q$1048576,3+((ROW()-2)*6),6))</f>
        <v/>
      </c>
      <c r="I33" s="22" t="str" cm="1">
        <f t="array" ref="I33">IF(INDEX('申請表 Application Form'!$B$5:$Q$1048576,3+((ROW()-2)*6),7)=0,"",INDEX('申請表 Application Form'!$B$5:$Q$1048576,3+((ROW()-2)*6),7))</f>
        <v/>
      </c>
      <c r="J33" s="22" t="str" cm="1">
        <f t="array" ref="J33">IF(INDEX('申請表 Application Form'!$B$5:$Q$1048576,4+((ROW()-2)*6),6)=0,"",INDEX('申請表 Application Form'!$B$5:$Q$1048576,4+((ROW()-2)*6),6))</f>
        <v/>
      </c>
      <c r="K33" s="22" t="str" cm="1">
        <f t="array" ref="K33">IF(INDEX('申請表 Application Form'!$B$5:$Q$1048576,4+((ROW()-2)*6),7)=0,"",INDEX('申請表 Application Form'!$B$5:$Q$1048576,4+((ROW()-2)*6),7))</f>
        <v/>
      </c>
      <c r="L33" s="22" t="str" cm="1">
        <f t="array" ref="L33">IF(INDEX('申請表 Application Form'!$B$5:$Q$1048576,5+((ROW()-2)*6),6)=0,"",INDEX('申請表 Application Form'!$B$5:$Q$1048576,5+((ROW()-2)*6),6))</f>
        <v/>
      </c>
      <c r="M33" s="22" t="str" cm="1">
        <f t="array" ref="M33">IF(INDEX('申請表 Application Form'!$B$5:$Q$1048576,5+((ROW()-2)*6),7)=0,"",INDEX('申請表 Application Form'!$B$5:$Q$1048576,5+((ROW()-2)*6),7))</f>
        <v/>
      </c>
      <c r="N33" s="22" t="str" cm="1">
        <f t="array" ref="N33">IF(INDEX('申請表 Application Form'!$B$5:$Q$1048576,6+((ROW()-2)*6),6)=0,"",INDEX('申請表 Application Form'!$B$5:$Q$1048576,6+((ROW()-2)*6),6))</f>
        <v/>
      </c>
      <c r="O33" s="22" t="str" cm="1">
        <f t="array" ref="O33">IF(INDEX('申請表 Application Form'!$B$5:$Q$1048576,6+((ROW()-2)*6),7)=0,"",INDEX('申請表 Application Form'!$B$5:$Q$1048576,6+((ROW()-2)*6),7))</f>
        <v/>
      </c>
      <c r="P33" s="22" t="str" cm="1">
        <f t="array" ref="P33">IF(INDEX('申請表 Application Form'!$B$5:$Q$1048576,7+((ROW()-2)*6),6)=0,"",INDEX('申請表 Application Form'!$B$5:$Q$1048576,7+((ROW()-2)*6),6))</f>
        <v/>
      </c>
      <c r="Q33" s="22" t="str" cm="1">
        <f t="array" ref="Q33">IF(INDEX('申請表 Application Form'!$B$5:$Q$1048576,7+((ROW()-2)*6),7)=0,"",INDEX('申請表 Application Form'!$B$5:$Q$1048576,7+((ROW()-2)*6),7))</f>
        <v/>
      </c>
      <c r="R33" s="14" t="str" cm="1">
        <f t="array" ref="R33">IF(INDEX('申請表 Application Form'!$B$5:$Q$1048576,ROW()*6-10,COLUMN()-10)=0,"",INDEX('申請表 Application Form'!$B$5:$Q$1048576,ROW()*6-10,COLUMN()-10))</f>
        <v/>
      </c>
      <c r="S33" s="21" t="str" cm="1">
        <f t="array" ref="S33">IF(INDEX('申請表 Application Form'!$B$5:$Q$1048576,ROW()*6-10,COLUMN()-10)=0,"",INDEX('申請表 Application Form'!$B$5:$Q$1048576,ROW()*6-10,COLUMN()-10))</f>
        <v/>
      </c>
      <c r="T33" s="21" t="str" cm="1">
        <f t="array" ref="T33">IF(INDEX('申請表 Application Form'!$B$5:$Q$1048576,ROW()*6-10,COLUMN()-10)=0,"",INDEX('申請表 Application Form'!$B$5:$Q$1048576,ROW()*6-10,COLUMN()-10))</f>
        <v/>
      </c>
      <c r="U33" s="22" t="str" cm="1">
        <f t="array" ref="U33">IF(INDEX('申請表 Application Form'!$B$5:$Q$1048576,ROW()*6-10,COLUMN()-10)=0,"",INDEX('申請表 Application Form'!$B$5:$Q$1048576,ROW()*6-10,COLUMN()-10))</f>
        <v/>
      </c>
      <c r="V33" s="21" t="str" cm="1">
        <f t="array" ref="V33">IF(INDEX('申請表 Application Form'!$B$5:$Q$1048576,ROW()*6-10,COLUMN()-10)=0,"",INDEX('申請表 Application Form'!$B$5:$Q$1048576,ROW()*6-10,COLUMN()-10))</f>
        <v/>
      </c>
      <c r="W33" s="22" t="str" cm="1">
        <f t="array" ref="W33">INDEX('申請表 Application Form'!$B$5:$Q$1048576,ROW()*6-10,COLUMN()-10)</f>
        <v/>
      </c>
      <c r="X33" s="21" t="str" cm="1">
        <f t="array" ref="X33">IF(INDEX('申請表 Application Form'!$B$5:$Q$1048576,ROW()*6-10,COLUMN()-10)=0,"",INDEX('申請表 Application Form'!$B$5:$Q$1048576,ROW()*6-10,COLUMN()-10))</f>
        <v/>
      </c>
      <c r="Y33" s="21" t="str" cm="1">
        <f t="array" ref="Y33">INDEX('申請表 Application Form'!$B$5:$Q$1048576,ROW()*6-10,COLUMN()-10)</f>
        <v/>
      </c>
      <c r="Z33" s="22" t="str" cm="1">
        <f t="array" ref="Z33">IF(INDEX('申請表 Application Form'!$B$5:$Q$1048576,ROW()*6-10,COLUMN()-10)=0,"",INDEX('申請表 Application Form'!$B$5:$Q$1048576,ROW()*6-10,COLUMN()-10))</f>
        <v/>
      </c>
    </row>
    <row r="34" spans="1:26">
      <c r="A34" s="21" t="str" cm="1">
        <f t="array" ref="A34">INDEX('申請表 Application Form'!$B$5:$Q$1048576,ROW()*6-10,COLUMN())</f>
        <v/>
      </c>
      <c r="B34" s="22" t="str" cm="1">
        <f t="array" ref="B34">IF(INDEX('申請表 Application Form'!$B$5:$Q$1048576,ROW()*6-10,COLUMN())=0,"",INDEX('申請表 Application Form'!$B$5:$Q$1048576,ROW()*6-10,COLUMN()))</f>
        <v/>
      </c>
      <c r="C34" s="21" t="str" cm="1">
        <f t="array" ref="C34">IF(INDEX('申請表 Application Form'!$B$5:$Q$1048576,ROW()*6-10,COLUMN())=0,"",INDEX('申請表 Application Form'!$B$5:$Q$1048576,ROW()*6-10,COLUMN()))</f>
        <v/>
      </c>
      <c r="D34" s="22" t="str" cm="1">
        <f t="array" ref="D34">IF(INDEX('申請表 Application Form'!$B$5:$Q$1048576,ROW()*6-10,COLUMN())=0,"",INDEX('申請表 Application Form'!$B$5:$Q$1048576,ROW()*6-10,COLUMN()))</f>
        <v/>
      </c>
      <c r="E34" s="22" t="str" cm="1">
        <f t="array" ref="E34">INDEX('申請表 Application Form'!$B$5:$Q$1048576,2+((ROW()-2)*6),5)</f>
        <v xml:space="preserve"> </v>
      </c>
      <c r="F34" s="22" t="str" cm="1">
        <f t="array" ref="F34">IF(INDEX('申請表 Application Form'!$B$5:$Q$1048576,2+((ROW()-2)*6),6)=0,"",INDEX('申請表 Application Form'!$B$5:$Q$1048576,2+((ROW()-2)*6),6))</f>
        <v/>
      </c>
      <c r="G34" s="22" t="str" cm="1">
        <f t="array" ref="G34">IF(INDEX('申請表 Application Form'!$B$5:$Q$1048576,2+((ROW()-2)*6),7)=0,"",INDEX('申請表 Application Form'!$B$5:$Q$1048576,2+((ROW()-2)*6),7))</f>
        <v/>
      </c>
      <c r="H34" s="22" t="str" cm="1">
        <f t="array" ref="H34">IF(INDEX('申請表 Application Form'!$B$5:$Q$1048576,3+((ROW()-2)*6),6)=0,"",INDEX('申請表 Application Form'!$B$5:$Q$1048576,3+((ROW()-2)*6),6))</f>
        <v/>
      </c>
      <c r="I34" s="22" t="str" cm="1">
        <f t="array" ref="I34">IF(INDEX('申請表 Application Form'!$B$5:$Q$1048576,3+((ROW()-2)*6),7)=0,"",INDEX('申請表 Application Form'!$B$5:$Q$1048576,3+((ROW()-2)*6),7))</f>
        <v/>
      </c>
      <c r="J34" s="22" t="str" cm="1">
        <f t="array" ref="J34">IF(INDEX('申請表 Application Form'!$B$5:$Q$1048576,4+((ROW()-2)*6),6)=0,"",INDEX('申請表 Application Form'!$B$5:$Q$1048576,4+((ROW()-2)*6),6))</f>
        <v/>
      </c>
      <c r="K34" s="22" t="str" cm="1">
        <f t="array" ref="K34">IF(INDEX('申請表 Application Form'!$B$5:$Q$1048576,4+((ROW()-2)*6),7)=0,"",INDEX('申請表 Application Form'!$B$5:$Q$1048576,4+((ROW()-2)*6),7))</f>
        <v/>
      </c>
      <c r="L34" s="22" t="str" cm="1">
        <f t="array" ref="L34">IF(INDEX('申請表 Application Form'!$B$5:$Q$1048576,5+((ROW()-2)*6),6)=0,"",INDEX('申請表 Application Form'!$B$5:$Q$1048576,5+((ROW()-2)*6),6))</f>
        <v/>
      </c>
      <c r="M34" s="22" t="str" cm="1">
        <f t="array" ref="M34">IF(INDEX('申請表 Application Form'!$B$5:$Q$1048576,5+((ROW()-2)*6),7)=0,"",INDEX('申請表 Application Form'!$B$5:$Q$1048576,5+((ROW()-2)*6),7))</f>
        <v/>
      </c>
      <c r="N34" s="22" t="str" cm="1">
        <f t="array" ref="N34">IF(INDEX('申請表 Application Form'!$B$5:$Q$1048576,6+((ROW()-2)*6),6)=0,"",INDEX('申請表 Application Form'!$B$5:$Q$1048576,6+((ROW()-2)*6),6))</f>
        <v/>
      </c>
      <c r="O34" s="22" t="str" cm="1">
        <f t="array" ref="O34">IF(INDEX('申請表 Application Form'!$B$5:$Q$1048576,6+((ROW()-2)*6),7)=0,"",INDEX('申請表 Application Form'!$B$5:$Q$1048576,6+((ROW()-2)*6),7))</f>
        <v/>
      </c>
      <c r="P34" s="22" t="str" cm="1">
        <f t="array" ref="P34">IF(INDEX('申請表 Application Form'!$B$5:$Q$1048576,7+((ROW()-2)*6),6)=0,"",INDEX('申請表 Application Form'!$B$5:$Q$1048576,7+((ROW()-2)*6),6))</f>
        <v/>
      </c>
      <c r="Q34" s="22" t="str" cm="1">
        <f t="array" ref="Q34">IF(INDEX('申請表 Application Form'!$B$5:$Q$1048576,7+((ROW()-2)*6),7)=0,"",INDEX('申請表 Application Form'!$B$5:$Q$1048576,7+((ROW()-2)*6),7))</f>
        <v/>
      </c>
      <c r="R34" s="14" t="str" cm="1">
        <f t="array" ref="R34">IF(INDEX('申請表 Application Form'!$B$5:$Q$1048576,ROW()*6-10,COLUMN()-10)=0,"",INDEX('申請表 Application Form'!$B$5:$Q$1048576,ROW()*6-10,COLUMN()-10))</f>
        <v/>
      </c>
      <c r="S34" s="21" t="str" cm="1">
        <f t="array" ref="S34">IF(INDEX('申請表 Application Form'!$B$5:$Q$1048576,ROW()*6-10,COLUMN()-10)=0,"",INDEX('申請表 Application Form'!$B$5:$Q$1048576,ROW()*6-10,COLUMN()-10))</f>
        <v/>
      </c>
      <c r="T34" s="21" t="str" cm="1">
        <f t="array" ref="T34">IF(INDEX('申請表 Application Form'!$B$5:$Q$1048576,ROW()*6-10,COLUMN()-10)=0,"",INDEX('申請表 Application Form'!$B$5:$Q$1048576,ROW()*6-10,COLUMN()-10))</f>
        <v/>
      </c>
      <c r="U34" s="22" t="str" cm="1">
        <f t="array" ref="U34">IF(INDEX('申請表 Application Form'!$B$5:$Q$1048576,ROW()*6-10,COLUMN()-10)=0,"",INDEX('申請表 Application Form'!$B$5:$Q$1048576,ROW()*6-10,COLUMN()-10))</f>
        <v/>
      </c>
      <c r="V34" s="21" t="str" cm="1">
        <f t="array" ref="V34">IF(INDEX('申請表 Application Form'!$B$5:$Q$1048576,ROW()*6-10,COLUMN()-10)=0,"",INDEX('申請表 Application Form'!$B$5:$Q$1048576,ROW()*6-10,COLUMN()-10))</f>
        <v/>
      </c>
      <c r="W34" s="22" t="str" cm="1">
        <f t="array" ref="W34">INDEX('申請表 Application Form'!$B$5:$Q$1048576,ROW()*6-10,COLUMN()-10)</f>
        <v/>
      </c>
      <c r="X34" s="21" t="str" cm="1">
        <f t="array" ref="X34">IF(INDEX('申請表 Application Form'!$B$5:$Q$1048576,ROW()*6-10,COLUMN()-10)=0,"",INDEX('申請表 Application Form'!$B$5:$Q$1048576,ROW()*6-10,COLUMN()-10))</f>
        <v/>
      </c>
      <c r="Y34" s="21" t="str" cm="1">
        <f t="array" ref="Y34">INDEX('申請表 Application Form'!$B$5:$Q$1048576,ROW()*6-10,COLUMN()-10)</f>
        <v/>
      </c>
      <c r="Z34" s="22" t="str" cm="1">
        <f t="array" ref="Z34">IF(INDEX('申請表 Application Form'!$B$5:$Q$1048576,ROW()*6-10,COLUMN()-10)=0,"",INDEX('申請表 Application Form'!$B$5:$Q$1048576,ROW()*6-10,COLUMN()-10))</f>
        <v/>
      </c>
    </row>
    <row r="35" spans="1:26">
      <c r="A35" s="21" t="str" cm="1">
        <f t="array" ref="A35">INDEX('申請表 Application Form'!$B$5:$Q$1048576,ROW()*6-10,COLUMN())</f>
        <v/>
      </c>
      <c r="B35" s="22" t="str" cm="1">
        <f t="array" ref="B35">IF(INDEX('申請表 Application Form'!$B$5:$Q$1048576,ROW()*6-10,COLUMN())=0,"",INDEX('申請表 Application Form'!$B$5:$Q$1048576,ROW()*6-10,COLUMN()))</f>
        <v/>
      </c>
      <c r="C35" s="21" t="str" cm="1">
        <f t="array" ref="C35">IF(INDEX('申請表 Application Form'!$B$5:$Q$1048576,ROW()*6-10,COLUMN())=0,"",INDEX('申請表 Application Form'!$B$5:$Q$1048576,ROW()*6-10,COLUMN()))</f>
        <v/>
      </c>
      <c r="D35" s="22" t="str" cm="1">
        <f t="array" ref="D35">IF(INDEX('申請表 Application Form'!$B$5:$Q$1048576,ROW()*6-10,COLUMN())=0,"",INDEX('申請表 Application Form'!$B$5:$Q$1048576,ROW()*6-10,COLUMN()))</f>
        <v/>
      </c>
      <c r="E35" s="22" t="str" cm="1">
        <f t="array" ref="E35">INDEX('申請表 Application Form'!$B$5:$Q$1048576,2+((ROW()-2)*6),5)</f>
        <v xml:space="preserve"> </v>
      </c>
      <c r="F35" s="22" t="str" cm="1">
        <f t="array" ref="F35">IF(INDEX('申請表 Application Form'!$B$5:$Q$1048576,2+((ROW()-2)*6),6)=0,"",INDEX('申請表 Application Form'!$B$5:$Q$1048576,2+((ROW()-2)*6),6))</f>
        <v/>
      </c>
      <c r="G35" s="22" t="str" cm="1">
        <f t="array" ref="G35">IF(INDEX('申請表 Application Form'!$B$5:$Q$1048576,2+((ROW()-2)*6),7)=0,"",INDEX('申請表 Application Form'!$B$5:$Q$1048576,2+((ROW()-2)*6),7))</f>
        <v/>
      </c>
      <c r="H35" s="22" t="str" cm="1">
        <f t="array" ref="H35">IF(INDEX('申請表 Application Form'!$B$5:$Q$1048576,3+((ROW()-2)*6),6)=0,"",INDEX('申請表 Application Form'!$B$5:$Q$1048576,3+((ROW()-2)*6),6))</f>
        <v/>
      </c>
      <c r="I35" s="22" t="str" cm="1">
        <f t="array" ref="I35">IF(INDEX('申請表 Application Form'!$B$5:$Q$1048576,3+((ROW()-2)*6),7)=0,"",INDEX('申請表 Application Form'!$B$5:$Q$1048576,3+((ROW()-2)*6),7))</f>
        <v/>
      </c>
      <c r="J35" s="22" t="str" cm="1">
        <f t="array" ref="J35">IF(INDEX('申請表 Application Form'!$B$5:$Q$1048576,4+((ROW()-2)*6),6)=0,"",INDEX('申請表 Application Form'!$B$5:$Q$1048576,4+((ROW()-2)*6),6))</f>
        <v/>
      </c>
      <c r="K35" s="22" t="str" cm="1">
        <f t="array" ref="K35">IF(INDEX('申請表 Application Form'!$B$5:$Q$1048576,4+((ROW()-2)*6),7)=0,"",INDEX('申請表 Application Form'!$B$5:$Q$1048576,4+((ROW()-2)*6),7))</f>
        <v/>
      </c>
      <c r="L35" s="22" t="str" cm="1">
        <f t="array" ref="L35">IF(INDEX('申請表 Application Form'!$B$5:$Q$1048576,5+((ROW()-2)*6),6)=0,"",INDEX('申請表 Application Form'!$B$5:$Q$1048576,5+((ROW()-2)*6),6))</f>
        <v/>
      </c>
      <c r="M35" s="22" t="str" cm="1">
        <f t="array" ref="M35">IF(INDEX('申請表 Application Form'!$B$5:$Q$1048576,5+((ROW()-2)*6),7)=0,"",INDEX('申請表 Application Form'!$B$5:$Q$1048576,5+((ROW()-2)*6),7))</f>
        <v/>
      </c>
      <c r="N35" s="22" t="str" cm="1">
        <f t="array" ref="N35">IF(INDEX('申請表 Application Form'!$B$5:$Q$1048576,6+((ROW()-2)*6),6)=0,"",INDEX('申請表 Application Form'!$B$5:$Q$1048576,6+((ROW()-2)*6),6))</f>
        <v/>
      </c>
      <c r="O35" s="22" t="str" cm="1">
        <f t="array" ref="O35">IF(INDEX('申請表 Application Form'!$B$5:$Q$1048576,6+((ROW()-2)*6),7)=0,"",INDEX('申請表 Application Form'!$B$5:$Q$1048576,6+((ROW()-2)*6),7))</f>
        <v/>
      </c>
      <c r="P35" s="22" t="str" cm="1">
        <f t="array" ref="P35">IF(INDEX('申請表 Application Form'!$B$5:$Q$1048576,7+((ROW()-2)*6),6)=0,"",INDEX('申請表 Application Form'!$B$5:$Q$1048576,7+((ROW()-2)*6),6))</f>
        <v/>
      </c>
      <c r="Q35" s="22" t="str" cm="1">
        <f t="array" ref="Q35">IF(INDEX('申請表 Application Form'!$B$5:$Q$1048576,7+((ROW()-2)*6),7)=0,"",INDEX('申請表 Application Form'!$B$5:$Q$1048576,7+((ROW()-2)*6),7))</f>
        <v/>
      </c>
      <c r="R35" s="14" t="str" cm="1">
        <f t="array" ref="R35">IF(INDEX('申請表 Application Form'!$B$5:$Q$1048576,ROW()*6-10,COLUMN()-10)=0,"",INDEX('申請表 Application Form'!$B$5:$Q$1048576,ROW()*6-10,COLUMN()-10))</f>
        <v/>
      </c>
      <c r="S35" s="21" t="str" cm="1">
        <f t="array" ref="S35">IF(INDEX('申請表 Application Form'!$B$5:$Q$1048576,ROW()*6-10,COLUMN()-10)=0,"",INDEX('申請表 Application Form'!$B$5:$Q$1048576,ROW()*6-10,COLUMN()-10))</f>
        <v/>
      </c>
      <c r="T35" s="21" t="str" cm="1">
        <f t="array" ref="T35">IF(INDEX('申請表 Application Form'!$B$5:$Q$1048576,ROW()*6-10,COLUMN()-10)=0,"",INDEX('申請表 Application Form'!$B$5:$Q$1048576,ROW()*6-10,COLUMN()-10))</f>
        <v/>
      </c>
      <c r="U35" s="22" t="str" cm="1">
        <f t="array" ref="U35">IF(INDEX('申請表 Application Form'!$B$5:$Q$1048576,ROW()*6-10,COLUMN()-10)=0,"",INDEX('申請表 Application Form'!$B$5:$Q$1048576,ROW()*6-10,COLUMN()-10))</f>
        <v/>
      </c>
      <c r="V35" s="21" t="str" cm="1">
        <f t="array" ref="V35">IF(INDEX('申請表 Application Form'!$B$5:$Q$1048576,ROW()*6-10,COLUMN()-10)=0,"",INDEX('申請表 Application Form'!$B$5:$Q$1048576,ROW()*6-10,COLUMN()-10))</f>
        <v/>
      </c>
      <c r="W35" s="22" t="str" cm="1">
        <f t="array" ref="W35">INDEX('申請表 Application Form'!$B$5:$Q$1048576,ROW()*6-10,COLUMN()-10)</f>
        <v/>
      </c>
      <c r="X35" s="21" t="str" cm="1">
        <f t="array" ref="X35">IF(INDEX('申請表 Application Form'!$B$5:$Q$1048576,ROW()*6-10,COLUMN()-10)=0,"",INDEX('申請表 Application Form'!$B$5:$Q$1048576,ROW()*6-10,COLUMN()-10))</f>
        <v/>
      </c>
      <c r="Y35" s="21" t="str" cm="1">
        <f t="array" ref="Y35">INDEX('申請表 Application Form'!$B$5:$Q$1048576,ROW()*6-10,COLUMN()-10)</f>
        <v/>
      </c>
      <c r="Z35" s="22" t="str" cm="1">
        <f t="array" ref="Z35">IF(INDEX('申請表 Application Form'!$B$5:$Q$1048576,ROW()*6-10,COLUMN()-10)=0,"",INDEX('申請表 Application Form'!$B$5:$Q$1048576,ROW()*6-10,COLUMN()-10))</f>
        <v/>
      </c>
    </row>
    <row r="36" spans="1:26">
      <c r="A36" s="21" t="str" cm="1">
        <f t="array" ref="A36">INDEX('申請表 Application Form'!$B$5:$Q$1048576,ROW()*6-10,COLUMN())</f>
        <v/>
      </c>
      <c r="B36" s="22" t="str" cm="1">
        <f t="array" ref="B36">IF(INDEX('申請表 Application Form'!$B$5:$Q$1048576,ROW()*6-10,COLUMN())=0,"",INDEX('申請表 Application Form'!$B$5:$Q$1048576,ROW()*6-10,COLUMN()))</f>
        <v/>
      </c>
      <c r="C36" s="21" t="str" cm="1">
        <f t="array" ref="C36">IF(INDEX('申請表 Application Form'!$B$5:$Q$1048576,ROW()*6-10,COLUMN())=0,"",INDEX('申請表 Application Form'!$B$5:$Q$1048576,ROW()*6-10,COLUMN()))</f>
        <v/>
      </c>
      <c r="D36" s="22" t="str" cm="1">
        <f t="array" ref="D36">IF(INDEX('申請表 Application Form'!$B$5:$Q$1048576,ROW()*6-10,COLUMN())=0,"",INDEX('申請表 Application Form'!$B$5:$Q$1048576,ROW()*6-10,COLUMN()))</f>
        <v/>
      </c>
      <c r="E36" s="22" t="str" cm="1">
        <f t="array" ref="E36">INDEX('申請表 Application Form'!$B$5:$Q$1048576,2+((ROW()-2)*6),5)</f>
        <v xml:space="preserve"> </v>
      </c>
      <c r="F36" s="22" t="str" cm="1">
        <f t="array" ref="F36">IF(INDEX('申請表 Application Form'!$B$5:$Q$1048576,2+((ROW()-2)*6),6)=0,"",INDEX('申請表 Application Form'!$B$5:$Q$1048576,2+((ROW()-2)*6),6))</f>
        <v/>
      </c>
      <c r="G36" s="22" t="str" cm="1">
        <f t="array" ref="G36">IF(INDEX('申請表 Application Form'!$B$5:$Q$1048576,2+((ROW()-2)*6),7)=0,"",INDEX('申請表 Application Form'!$B$5:$Q$1048576,2+((ROW()-2)*6),7))</f>
        <v/>
      </c>
      <c r="H36" s="22" t="str" cm="1">
        <f t="array" ref="H36">IF(INDEX('申請表 Application Form'!$B$5:$Q$1048576,3+((ROW()-2)*6),6)=0,"",INDEX('申請表 Application Form'!$B$5:$Q$1048576,3+((ROW()-2)*6),6))</f>
        <v/>
      </c>
      <c r="I36" s="22" t="str" cm="1">
        <f t="array" ref="I36">IF(INDEX('申請表 Application Form'!$B$5:$Q$1048576,3+((ROW()-2)*6),7)=0,"",INDEX('申請表 Application Form'!$B$5:$Q$1048576,3+((ROW()-2)*6),7))</f>
        <v/>
      </c>
      <c r="J36" s="22" t="str" cm="1">
        <f t="array" ref="J36">IF(INDEX('申請表 Application Form'!$B$5:$Q$1048576,4+((ROW()-2)*6),6)=0,"",INDEX('申請表 Application Form'!$B$5:$Q$1048576,4+((ROW()-2)*6),6))</f>
        <v/>
      </c>
      <c r="K36" s="22" t="str" cm="1">
        <f t="array" ref="K36">IF(INDEX('申請表 Application Form'!$B$5:$Q$1048576,4+((ROW()-2)*6),7)=0,"",INDEX('申請表 Application Form'!$B$5:$Q$1048576,4+((ROW()-2)*6),7))</f>
        <v/>
      </c>
      <c r="L36" s="22" t="str" cm="1">
        <f t="array" ref="L36">IF(INDEX('申請表 Application Form'!$B$5:$Q$1048576,5+((ROW()-2)*6),6)=0,"",INDEX('申請表 Application Form'!$B$5:$Q$1048576,5+((ROW()-2)*6),6))</f>
        <v/>
      </c>
      <c r="M36" s="22" t="str" cm="1">
        <f t="array" ref="M36">IF(INDEX('申請表 Application Form'!$B$5:$Q$1048576,5+((ROW()-2)*6),7)=0,"",INDEX('申請表 Application Form'!$B$5:$Q$1048576,5+((ROW()-2)*6),7))</f>
        <v/>
      </c>
      <c r="N36" s="22" t="str" cm="1">
        <f t="array" ref="N36">IF(INDEX('申請表 Application Form'!$B$5:$Q$1048576,6+((ROW()-2)*6),6)=0,"",INDEX('申請表 Application Form'!$B$5:$Q$1048576,6+((ROW()-2)*6),6))</f>
        <v/>
      </c>
      <c r="O36" s="22" t="str" cm="1">
        <f t="array" ref="O36">IF(INDEX('申請表 Application Form'!$B$5:$Q$1048576,6+((ROW()-2)*6),7)=0,"",INDEX('申請表 Application Form'!$B$5:$Q$1048576,6+((ROW()-2)*6),7))</f>
        <v/>
      </c>
      <c r="P36" s="22" t="str" cm="1">
        <f t="array" ref="P36">IF(INDEX('申請表 Application Form'!$B$5:$Q$1048576,7+((ROW()-2)*6),6)=0,"",INDEX('申請表 Application Form'!$B$5:$Q$1048576,7+((ROW()-2)*6),6))</f>
        <v/>
      </c>
      <c r="Q36" s="22" t="str" cm="1">
        <f t="array" ref="Q36">IF(INDEX('申請表 Application Form'!$B$5:$Q$1048576,7+((ROW()-2)*6),7)=0,"",INDEX('申請表 Application Form'!$B$5:$Q$1048576,7+((ROW()-2)*6),7))</f>
        <v/>
      </c>
      <c r="R36" s="14" t="str" cm="1">
        <f t="array" ref="R36">IF(INDEX('申請表 Application Form'!$B$5:$Q$1048576,ROW()*6-10,COLUMN()-10)=0,"",INDEX('申請表 Application Form'!$B$5:$Q$1048576,ROW()*6-10,COLUMN()-10))</f>
        <v/>
      </c>
      <c r="S36" s="21" t="str" cm="1">
        <f t="array" ref="S36">IF(INDEX('申請表 Application Form'!$B$5:$Q$1048576,ROW()*6-10,COLUMN()-10)=0,"",INDEX('申請表 Application Form'!$B$5:$Q$1048576,ROW()*6-10,COLUMN()-10))</f>
        <v/>
      </c>
      <c r="T36" s="21" t="str" cm="1">
        <f t="array" ref="T36">IF(INDEX('申請表 Application Form'!$B$5:$Q$1048576,ROW()*6-10,COLUMN()-10)=0,"",INDEX('申請表 Application Form'!$B$5:$Q$1048576,ROW()*6-10,COLUMN()-10))</f>
        <v/>
      </c>
      <c r="U36" s="22" t="str" cm="1">
        <f t="array" ref="U36">IF(INDEX('申請表 Application Form'!$B$5:$Q$1048576,ROW()*6-10,COLUMN()-10)=0,"",INDEX('申請表 Application Form'!$B$5:$Q$1048576,ROW()*6-10,COLUMN()-10))</f>
        <v/>
      </c>
      <c r="V36" s="21" t="str" cm="1">
        <f t="array" ref="V36">IF(INDEX('申請表 Application Form'!$B$5:$Q$1048576,ROW()*6-10,COLUMN()-10)=0,"",INDEX('申請表 Application Form'!$B$5:$Q$1048576,ROW()*6-10,COLUMN()-10))</f>
        <v/>
      </c>
      <c r="W36" s="22" t="str" cm="1">
        <f t="array" ref="W36">INDEX('申請表 Application Form'!$B$5:$Q$1048576,ROW()*6-10,COLUMN()-10)</f>
        <v/>
      </c>
      <c r="X36" s="21" t="str" cm="1">
        <f t="array" ref="X36">IF(INDEX('申請表 Application Form'!$B$5:$Q$1048576,ROW()*6-10,COLUMN()-10)=0,"",INDEX('申請表 Application Form'!$B$5:$Q$1048576,ROW()*6-10,COLUMN()-10))</f>
        <v/>
      </c>
      <c r="Y36" s="21" t="str" cm="1">
        <f t="array" ref="Y36">INDEX('申請表 Application Form'!$B$5:$Q$1048576,ROW()*6-10,COLUMN()-10)</f>
        <v/>
      </c>
      <c r="Z36" s="22" t="str" cm="1">
        <f t="array" ref="Z36">IF(INDEX('申請表 Application Form'!$B$5:$Q$1048576,ROW()*6-10,COLUMN()-10)=0,"",INDEX('申請表 Application Form'!$B$5:$Q$1048576,ROW()*6-10,COLUMN()-10))</f>
        <v/>
      </c>
    </row>
    <row r="37" spans="1:26">
      <c r="A37" s="21" t="str" cm="1">
        <f t="array" ref="A37">INDEX('申請表 Application Form'!$B$5:$Q$1048576,ROW()*6-10,COLUMN())</f>
        <v/>
      </c>
      <c r="B37" s="22" t="str" cm="1">
        <f t="array" ref="B37">IF(INDEX('申請表 Application Form'!$B$5:$Q$1048576,ROW()*6-10,COLUMN())=0,"",INDEX('申請表 Application Form'!$B$5:$Q$1048576,ROW()*6-10,COLUMN()))</f>
        <v/>
      </c>
      <c r="C37" s="21" t="str" cm="1">
        <f t="array" ref="C37">IF(INDEX('申請表 Application Form'!$B$5:$Q$1048576,ROW()*6-10,COLUMN())=0,"",INDEX('申請表 Application Form'!$B$5:$Q$1048576,ROW()*6-10,COLUMN()))</f>
        <v/>
      </c>
      <c r="D37" s="22" t="str" cm="1">
        <f t="array" ref="D37">IF(INDEX('申請表 Application Form'!$B$5:$Q$1048576,ROW()*6-10,COLUMN())=0,"",INDEX('申請表 Application Form'!$B$5:$Q$1048576,ROW()*6-10,COLUMN()))</f>
        <v/>
      </c>
      <c r="E37" s="22" t="str" cm="1">
        <f t="array" ref="E37">INDEX('申請表 Application Form'!$B$5:$Q$1048576,2+((ROW()-2)*6),5)</f>
        <v xml:space="preserve"> </v>
      </c>
      <c r="F37" s="22" t="str" cm="1">
        <f t="array" ref="F37">IF(INDEX('申請表 Application Form'!$B$5:$Q$1048576,2+((ROW()-2)*6),6)=0,"",INDEX('申請表 Application Form'!$B$5:$Q$1048576,2+((ROW()-2)*6),6))</f>
        <v/>
      </c>
      <c r="G37" s="22" t="str" cm="1">
        <f t="array" ref="G37">IF(INDEX('申請表 Application Form'!$B$5:$Q$1048576,2+((ROW()-2)*6),7)=0,"",INDEX('申請表 Application Form'!$B$5:$Q$1048576,2+((ROW()-2)*6),7))</f>
        <v/>
      </c>
      <c r="H37" s="22" t="str" cm="1">
        <f t="array" ref="H37">IF(INDEX('申請表 Application Form'!$B$5:$Q$1048576,3+((ROW()-2)*6),6)=0,"",INDEX('申請表 Application Form'!$B$5:$Q$1048576,3+((ROW()-2)*6),6))</f>
        <v/>
      </c>
      <c r="I37" s="22" t="str" cm="1">
        <f t="array" ref="I37">IF(INDEX('申請表 Application Form'!$B$5:$Q$1048576,3+((ROW()-2)*6),7)=0,"",INDEX('申請表 Application Form'!$B$5:$Q$1048576,3+((ROW()-2)*6),7))</f>
        <v/>
      </c>
      <c r="J37" s="22" t="str" cm="1">
        <f t="array" ref="J37">IF(INDEX('申請表 Application Form'!$B$5:$Q$1048576,4+((ROW()-2)*6),6)=0,"",INDEX('申請表 Application Form'!$B$5:$Q$1048576,4+((ROW()-2)*6),6))</f>
        <v/>
      </c>
      <c r="K37" s="22" t="str" cm="1">
        <f t="array" ref="K37">IF(INDEX('申請表 Application Form'!$B$5:$Q$1048576,4+((ROW()-2)*6),7)=0,"",INDEX('申請表 Application Form'!$B$5:$Q$1048576,4+((ROW()-2)*6),7))</f>
        <v/>
      </c>
      <c r="L37" s="22" t="str" cm="1">
        <f t="array" ref="L37">IF(INDEX('申請表 Application Form'!$B$5:$Q$1048576,5+((ROW()-2)*6),6)=0,"",INDEX('申請表 Application Form'!$B$5:$Q$1048576,5+((ROW()-2)*6),6))</f>
        <v/>
      </c>
      <c r="M37" s="22" t="str" cm="1">
        <f t="array" ref="M37">IF(INDEX('申請表 Application Form'!$B$5:$Q$1048576,5+((ROW()-2)*6),7)=0,"",INDEX('申請表 Application Form'!$B$5:$Q$1048576,5+((ROW()-2)*6),7))</f>
        <v/>
      </c>
      <c r="N37" s="22" t="str" cm="1">
        <f t="array" ref="N37">IF(INDEX('申請表 Application Form'!$B$5:$Q$1048576,6+((ROW()-2)*6),6)=0,"",INDEX('申請表 Application Form'!$B$5:$Q$1048576,6+((ROW()-2)*6),6))</f>
        <v/>
      </c>
      <c r="O37" s="22" t="str" cm="1">
        <f t="array" ref="O37">IF(INDEX('申請表 Application Form'!$B$5:$Q$1048576,6+((ROW()-2)*6),7)=0,"",INDEX('申請表 Application Form'!$B$5:$Q$1048576,6+((ROW()-2)*6),7))</f>
        <v/>
      </c>
      <c r="P37" s="22" t="str" cm="1">
        <f t="array" ref="P37">IF(INDEX('申請表 Application Form'!$B$5:$Q$1048576,7+((ROW()-2)*6),6)=0,"",INDEX('申請表 Application Form'!$B$5:$Q$1048576,7+((ROW()-2)*6),6))</f>
        <v/>
      </c>
      <c r="Q37" s="22" t="str" cm="1">
        <f t="array" ref="Q37">IF(INDEX('申請表 Application Form'!$B$5:$Q$1048576,7+((ROW()-2)*6),7)=0,"",INDEX('申請表 Application Form'!$B$5:$Q$1048576,7+((ROW()-2)*6),7))</f>
        <v/>
      </c>
      <c r="R37" s="14" t="str" cm="1">
        <f t="array" ref="R37">IF(INDEX('申請表 Application Form'!$B$5:$Q$1048576,ROW()*6-10,COLUMN()-10)=0,"",INDEX('申請表 Application Form'!$B$5:$Q$1048576,ROW()*6-10,COLUMN()-10))</f>
        <v/>
      </c>
      <c r="S37" s="21" t="str" cm="1">
        <f t="array" ref="S37">IF(INDEX('申請表 Application Form'!$B$5:$Q$1048576,ROW()*6-10,COLUMN()-10)=0,"",INDEX('申請表 Application Form'!$B$5:$Q$1048576,ROW()*6-10,COLUMN()-10))</f>
        <v/>
      </c>
      <c r="T37" s="21" t="str" cm="1">
        <f t="array" ref="T37">IF(INDEX('申請表 Application Form'!$B$5:$Q$1048576,ROW()*6-10,COLUMN()-10)=0,"",INDEX('申請表 Application Form'!$B$5:$Q$1048576,ROW()*6-10,COLUMN()-10))</f>
        <v/>
      </c>
      <c r="U37" s="22" t="str" cm="1">
        <f t="array" ref="U37">IF(INDEX('申請表 Application Form'!$B$5:$Q$1048576,ROW()*6-10,COLUMN()-10)=0,"",INDEX('申請表 Application Form'!$B$5:$Q$1048576,ROW()*6-10,COLUMN()-10))</f>
        <v/>
      </c>
      <c r="V37" s="21" t="str" cm="1">
        <f t="array" ref="V37">IF(INDEX('申請表 Application Form'!$B$5:$Q$1048576,ROW()*6-10,COLUMN()-10)=0,"",INDEX('申請表 Application Form'!$B$5:$Q$1048576,ROW()*6-10,COLUMN()-10))</f>
        <v/>
      </c>
      <c r="W37" s="22" t="str" cm="1">
        <f t="array" ref="W37">INDEX('申請表 Application Form'!$B$5:$Q$1048576,ROW()*6-10,COLUMN()-10)</f>
        <v/>
      </c>
      <c r="X37" s="21" t="str" cm="1">
        <f t="array" ref="X37">IF(INDEX('申請表 Application Form'!$B$5:$Q$1048576,ROW()*6-10,COLUMN()-10)=0,"",INDEX('申請表 Application Form'!$B$5:$Q$1048576,ROW()*6-10,COLUMN()-10))</f>
        <v/>
      </c>
      <c r="Y37" s="21" t="str" cm="1">
        <f t="array" ref="Y37">INDEX('申請表 Application Form'!$B$5:$Q$1048576,ROW()*6-10,COLUMN()-10)</f>
        <v/>
      </c>
      <c r="Z37" s="22" t="str" cm="1">
        <f t="array" ref="Z37">IF(INDEX('申請表 Application Form'!$B$5:$Q$1048576,ROW()*6-10,COLUMN()-10)=0,"",INDEX('申請表 Application Form'!$B$5:$Q$1048576,ROW()*6-10,COLUMN()-10))</f>
        <v/>
      </c>
    </row>
    <row r="38" spans="1:26">
      <c r="A38" s="21" t="str" cm="1">
        <f t="array" ref="A38">INDEX('申請表 Application Form'!$B$5:$Q$1048576,ROW()*6-10,COLUMN())</f>
        <v/>
      </c>
      <c r="B38" s="22" t="str" cm="1">
        <f t="array" ref="B38">IF(INDEX('申請表 Application Form'!$B$5:$Q$1048576,ROW()*6-10,COLUMN())=0,"",INDEX('申請表 Application Form'!$B$5:$Q$1048576,ROW()*6-10,COLUMN()))</f>
        <v/>
      </c>
      <c r="C38" s="21" t="str" cm="1">
        <f t="array" ref="C38">IF(INDEX('申請表 Application Form'!$B$5:$Q$1048576,ROW()*6-10,COLUMN())=0,"",INDEX('申請表 Application Form'!$B$5:$Q$1048576,ROW()*6-10,COLUMN()))</f>
        <v/>
      </c>
      <c r="D38" s="22" t="str" cm="1">
        <f t="array" ref="D38">IF(INDEX('申請表 Application Form'!$B$5:$Q$1048576,ROW()*6-10,COLUMN())=0,"",INDEX('申請表 Application Form'!$B$5:$Q$1048576,ROW()*6-10,COLUMN()))</f>
        <v/>
      </c>
      <c r="E38" s="22" t="str" cm="1">
        <f t="array" ref="E38">INDEX('申請表 Application Form'!$B$5:$Q$1048576,2+((ROW()-2)*6),5)</f>
        <v xml:space="preserve"> </v>
      </c>
      <c r="F38" s="22" t="str" cm="1">
        <f t="array" ref="F38">IF(INDEX('申請表 Application Form'!$B$5:$Q$1048576,2+((ROW()-2)*6),6)=0,"",INDEX('申請表 Application Form'!$B$5:$Q$1048576,2+((ROW()-2)*6),6))</f>
        <v/>
      </c>
      <c r="G38" s="22" t="str" cm="1">
        <f t="array" ref="G38">IF(INDEX('申請表 Application Form'!$B$5:$Q$1048576,2+((ROW()-2)*6),7)=0,"",INDEX('申請表 Application Form'!$B$5:$Q$1048576,2+((ROW()-2)*6),7))</f>
        <v/>
      </c>
      <c r="H38" s="22" t="str" cm="1">
        <f t="array" ref="H38">IF(INDEX('申請表 Application Form'!$B$5:$Q$1048576,3+((ROW()-2)*6),6)=0,"",INDEX('申請表 Application Form'!$B$5:$Q$1048576,3+((ROW()-2)*6),6))</f>
        <v/>
      </c>
      <c r="I38" s="22" t="str" cm="1">
        <f t="array" ref="I38">IF(INDEX('申請表 Application Form'!$B$5:$Q$1048576,3+((ROW()-2)*6),7)=0,"",INDEX('申請表 Application Form'!$B$5:$Q$1048576,3+((ROW()-2)*6),7))</f>
        <v/>
      </c>
      <c r="J38" s="22" t="str" cm="1">
        <f t="array" ref="J38">IF(INDEX('申請表 Application Form'!$B$5:$Q$1048576,4+((ROW()-2)*6),6)=0,"",INDEX('申請表 Application Form'!$B$5:$Q$1048576,4+((ROW()-2)*6),6))</f>
        <v/>
      </c>
      <c r="K38" s="22" t="str" cm="1">
        <f t="array" ref="K38">IF(INDEX('申請表 Application Form'!$B$5:$Q$1048576,4+((ROW()-2)*6),7)=0,"",INDEX('申請表 Application Form'!$B$5:$Q$1048576,4+((ROW()-2)*6),7))</f>
        <v/>
      </c>
      <c r="L38" s="22" t="str" cm="1">
        <f t="array" ref="L38">IF(INDEX('申請表 Application Form'!$B$5:$Q$1048576,5+((ROW()-2)*6),6)=0,"",INDEX('申請表 Application Form'!$B$5:$Q$1048576,5+((ROW()-2)*6),6))</f>
        <v/>
      </c>
      <c r="M38" s="22" t="str" cm="1">
        <f t="array" ref="M38">IF(INDEX('申請表 Application Form'!$B$5:$Q$1048576,5+((ROW()-2)*6),7)=0,"",INDEX('申請表 Application Form'!$B$5:$Q$1048576,5+((ROW()-2)*6),7))</f>
        <v/>
      </c>
      <c r="N38" s="22" t="str" cm="1">
        <f t="array" ref="N38">IF(INDEX('申請表 Application Form'!$B$5:$Q$1048576,6+((ROW()-2)*6),6)=0,"",INDEX('申請表 Application Form'!$B$5:$Q$1048576,6+((ROW()-2)*6),6))</f>
        <v/>
      </c>
      <c r="O38" s="22" t="str" cm="1">
        <f t="array" ref="O38">IF(INDEX('申請表 Application Form'!$B$5:$Q$1048576,6+((ROW()-2)*6),7)=0,"",INDEX('申請表 Application Form'!$B$5:$Q$1048576,6+((ROW()-2)*6),7))</f>
        <v/>
      </c>
      <c r="P38" s="22" t="str" cm="1">
        <f t="array" ref="P38">IF(INDEX('申請表 Application Form'!$B$5:$Q$1048576,7+((ROW()-2)*6),6)=0,"",INDEX('申請表 Application Form'!$B$5:$Q$1048576,7+((ROW()-2)*6),6))</f>
        <v/>
      </c>
      <c r="Q38" s="22" t="str" cm="1">
        <f t="array" ref="Q38">IF(INDEX('申請表 Application Form'!$B$5:$Q$1048576,7+((ROW()-2)*6),7)=0,"",INDEX('申請表 Application Form'!$B$5:$Q$1048576,7+((ROW()-2)*6),7))</f>
        <v/>
      </c>
      <c r="R38" s="14" t="str" cm="1">
        <f t="array" ref="R38">IF(INDEX('申請表 Application Form'!$B$5:$Q$1048576,ROW()*6-10,COLUMN()-10)=0,"",INDEX('申請表 Application Form'!$B$5:$Q$1048576,ROW()*6-10,COLUMN()-10))</f>
        <v/>
      </c>
      <c r="S38" s="21" t="str" cm="1">
        <f t="array" ref="S38">IF(INDEX('申請表 Application Form'!$B$5:$Q$1048576,ROW()*6-10,COLUMN()-10)=0,"",INDEX('申請表 Application Form'!$B$5:$Q$1048576,ROW()*6-10,COLUMN()-10))</f>
        <v/>
      </c>
      <c r="T38" s="21" t="str" cm="1">
        <f t="array" ref="T38">IF(INDEX('申請表 Application Form'!$B$5:$Q$1048576,ROW()*6-10,COLUMN()-10)=0,"",INDEX('申請表 Application Form'!$B$5:$Q$1048576,ROW()*6-10,COLUMN()-10))</f>
        <v/>
      </c>
      <c r="U38" s="22" t="str" cm="1">
        <f t="array" ref="U38">IF(INDEX('申請表 Application Form'!$B$5:$Q$1048576,ROW()*6-10,COLUMN()-10)=0,"",INDEX('申請表 Application Form'!$B$5:$Q$1048576,ROW()*6-10,COLUMN()-10))</f>
        <v/>
      </c>
      <c r="V38" s="21" t="str" cm="1">
        <f t="array" ref="V38">IF(INDEX('申請表 Application Form'!$B$5:$Q$1048576,ROW()*6-10,COLUMN()-10)=0,"",INDEX('申請表 Application Form'!$B$5:$Q$1048576,ROW()*6-10,COLUMN()-10))</f>
        <v/>
      </c>
      <c r="W38" s="22" t="str" cm="1">
        <f t="array" ref="W38">INDEX('申請表 Application Form'!$B$5:$Q$1048576,ROW()*6-10,COLUMN()-10)</f>
        <v/>
      </c>
      <c r="X38" s="21" t="str" cm="1">
        <f t="array" ref="X38">IF(INDEX('申請表 Application Form'!$B$5:$Q$1048576,ROW()*6-10,COLUMN()-10)=0,"",INDEX('申請表 Application Form'!$B$5:$Q$1048576,ROW()*6-10,COLUMN()-10))</f>
        <v/>
      </c>
      <c r="Y38" s="21" t="str" cm="1">
        <f t="array" ref="Y38">INDEX('申請表 Application Form'!$B$5:$Q$1048576,ROW()*6-10,COLUMN()-10)</f>
        <v/>
      </c>
      <c r="Z38" s="22" t="str" cm="1">
        <f t="array" ref="Z38">IF(INDEX('申請表 Application Form'!$B$5:$Q$1048576,ROW()*6-10,COLUMN()-10)=0,"",INDEX('申請表 Application Form'!$B$5:$Q$1048576,ROW()*6-10,COLUMN()-10))</f>
        <v/>
      </c>
    </row>
    <row r="39" spans="1:26">
      <c r="A39" s="21" t="str" cm="1">
        <f t="array" ref="A39">INDEX('申請表 Application Form'!$B$5:$Q$1048576,ROW()*6-10,COLUMN())</f>
        <v/>
      </c>
      <c r="B39" s="22" t="str" cm="1">
        <f t="array" ref="B39">IF(INDEX('申請表 Application Form'!$B$5:$Q$1048576,ROW()*6-10,COLUMN())=0,"",INDEX('申請表 Application Form'!$B$5:$Q$1048576,ROW()*6-10,COLUMN()))</f>
        <v/>
      </c>
      <c r="C39" s="21" t="str" cm="1">
        <f t="array" ref="C39">IF(INDEX('申請表 Application Form'!$B$5:$Q$1048576,ROW()*6-10,COLUMN())=0,"",INDEX('申請表 Application Form'!$B$5:$Q$1048576,ROW()*6-10,COLUMN()))</f>
        <v/>
      </c>
      <c r="D39" s="22" t="str" cm="1">
        <f t="array" ref="D39">IF(INDEX('申請表 Application Form'!$B$5:$Q$1048576,ROW()*6-10,COLUMN())=0,"",INDEX('申請表 Application Form'!$B$5:$Q$1048576,ROW()*6-10,COLUMN()))</f>
        <v/>
      </c>
      <c r="E39" s="22" t="str" cm="1">
        <f t="array" ref="E39">INDEX('申請表 Application Form'!$B$5:$Q$1048576,2+((ROW()-2)*6),5)</f>
        <v xml:space="preserve"> </v>
      </c>
      <c r="F39" s="22" t="str" cm="1">
        <f t="array" ref="F39">IF(INDEX('申請表 Application Form'!$B$5:$Q$1048576,2+((ROW()-2)*6),6)=0,"",INDEX('申請表 Application Form'!$B$5:$Q$1048576,2+((ROW()-2)*6),6))</f>
        <v/>
      </c>
      <c r="G39" s="22" t="str" cm="1">
        <f t="array" ref="G39">IF(INDEX('申請表 Application Form'!$B$5:$Q$1048576,2+((ROW()-2)*6),7)=0,"",INDEX('申請表 Application Form'!$B$5:$Q$1048576,2+((ROW()-2)*6),7))</f>
        <v/>
      </c>
      <c r="H39" s="22" t="str" cm="1">
        <f t="array" ref="H39">IF(INDEX('申請表 Application Form'!$B$5:$Q$1048576,3+((ROW()-2)*6),6)=0,"",INDEX('申請表 Application Form'!$B$5:$Q$1048576,3+((ROW()-2)*6),6))</f>
        <v/>
      </c>
      <c r="I39" s="22" t="str" cm="1">
        <f t="array" ref="I39">IF(INDEX('申請表 Application Form'!$B$5:$Q$1048576,3+((ROW()-2)*6),7)=0,"",INDEX('申請表 Application Form'!$B$5:$Q$1048576,3+((ROW()-2)*6),7))</f>
        <v/>
      </c>
      <c r="J39" s="22" t="str" cm="1">
        <f t="array" ref="J39">IF(INDEX('申請表 Application Form'!$B$5:$Q$1048576,4+((ROW()-2)*6),6)=0,"",INDEX('申請表 Application Form'!$B$5:$Q$1048576,4+((ROW()-2)*6),6))</f>
        <v/>
      </c>
      <c r="K39" s="22" t="str" cm="1">
        <f t="array" ref="K39">IF(INDEX('申請表 Application Form'!$B$5:$Q$1048576,4+((ROW()-2)*6),7)=0,"",INDEX('申請表 Application Form'!$B$5:$Q$1048576,4+((ROW()-2)*6),7))</f>
        <v/>
      </c>
      <c r="L39" s="22" t="str" cm="1">
        <f t="array" ref="L39">IF(INDEX('申請表 Application Form'!$B$5:$Q$1048576,5+((ROW()-2)*6),6)=0,"",INDEX('申請表 Application Form'!$B$5:$Q$1048576,5+((ROW()-2)*6),6))</f>
        <v/>
      </c>
      <c r="M39" s="22" t="str" cm="1">
        <f t="array" ref="M39">IF(INDEX('申請表 Application Form'!$B$5:$Q$1048576,5+((ROW()-2)*6),7)=0,"",INDEX('申請表 Application Form'!$B$5:$Q$1048576,5+((ROW()-2)*6),7))</f>
        <v/>
      </c>
      <c r="N39" s="22" t="str" cm="1">
        <f t="array" ref="N39">IF(INDEX('申請表 Application Form'!$B$5:$Q$1048576,6+((ROW()-2)*6),6)=0,"",INDEX('申請表 Application Form'!$B$5:$Q$1048576,6+((ROW()-2)*6),6))</f>
        <v/>
      </c>
      <c r="O39" s="22" t="str" cm="1">
        <f t="array" ref="O39">IF(INDEX('申請表 Application Form'!$B$5:$Q$1048576,6+((ROW()-2)*6),7)=0,"",INDEX('申請表 Application Form'!$B$5:$Q$1048576,6+((ROW()-2)*6),7))</f>
        <v/>
      </c>
      <c r="P39" s="22" t="str" cm="1">
        <f t="array" ref="P39">IF(INDEX('申請表 Application Form'!$B$5:$Q$1048576,7+((ROW()-2)*6),6)=0,"",INDEX('申請表 Application Form'!$B$5:$Q$1048576,7+((ROW()-2)*6),6))</f>
        <v/>
      </c>
      <c r="Q39" s="22" t="str" cm="1">
        <f t="array" ref="Q39">IF(INDEX('申請表 Application Form'!$B$5:$Q$1048576,7+((ROW()-2)*6),7)=0,"",INDEX('申請表 Application Form'!$B$5:$Q$1048576,7+((ROW()-2)*6),7))</f>
        <v/>
      </c>
      <c r="R39" s="14" t="str" cm="1">
        <f t="array" ref="R39">IF(INDEX('申請表 Application Form'!$B$5:$Q$1048576,ROW()*6-10,COLUMN()-10)=0,"",INDEX('申請表 Application Form'!$B$5:$Q$1048576,ROW()*6-10,COLUMN()-10))</f>
        <v/>
      </c>
      <c r="S39" s="21" t="str" cm="1">
        <f t="array" ref="S39">IF(INDEX('申請表 Application Form'!$B$5:$Q$1048576,ROW()*6-10,COLUMN()-10)=0,"",INDEX('申請表 Application Form'!$B$5:$Q$1048576,ROW()*6-10,COLUMN()-10))</f>
        <v/>
      </c>
      <c r="T39" s="21" t="str" cm="1">
        <f t="array" ref="T39">IF(INDEX('申請表 Application Form'!$B$5:$Q$1048576,ROW()*6-10,COLUMN()-10)=0,"",INDEX('申請表 Application Form'!$B$5:$Q$1048576,ROW()*6-10,COLUMN()-10))</f>
        <v/>
      </c>
      <c r="U39" s="22" t="str" cm="1">
        <f t="array" ref="U39">IF(INDEX('申請表 Application Form'!$B$5:$Q$1048576,ROW()*6-10,COLUMN()-10)=0,"",INDEX('申請表 Application Form'!$B$5:$Q$1048576,ROW()*6-10,COLUMN()-10))</f>
        <v/>
      </c>
      <c r="V39" s="21" t="str" cm="1">
        <f t="array" ref="V39">IF(INDEX('申請表 Application Form'!$B$5:$Q$1048576,ROW()*6-10,COLUMN()-10)=0,"",INDEX('申請表 Application Form'!$B$5:$Q$1048576,ROW()*6-10,COLUMN()-10))</f>
        <v/>
      </c>
      <c r="W39" s="22" t="str" cm="1">
        <f t="array" ref="W39">INDEX('申請表 Application Form'!$B$5:$Q$1048576,ROW()*6-10,COLUMN()-10)</f>
        <v/>
      </c>
      <c r="X39" s="21" t="str" cm="1">
        <f t="array" ref="X39">IF(INDEX('申請表 Application Form'!$B$5:$Q$1048576,ROW()*6-10,COLUMN()-10)=0,"",INDEX('申請表 Application Form'!$B$5:$Q$1048576,ROW()*6-10,COLUMN()-10))</f>
        <v/>
      </c>
      <c r="Y39" s="21" t="str" cm="1">
        <f t="array" ref="Y39">INDEX('申請表 Application Form'!$B$5:$Q$1048576,ROW()*6-10,COLUMN()-10)</f>
        <v/>
      </c>
      <c r="Z39" s="22" t="str" cm="1">
        <f t="array" ref="Z39">IF(INDEX('申請表 Application Form'!$B$5:$Q$1048576,ROW()*6-10,COLUMN()-10)=0,"",INDEX('申請表 Application Form'!$B$5:$Q$1048576,ROW()*6-10,COLUMN()-10))</f>
        <v/>
      </c>
    </row>
    <row r="40" spans="1:26">
      <c r="A40" s="21" t="str" cm="1">
        <f t="array" ref="A40">INDEX('申請表 Application Form'!$B$5:$Q$1048576,ROW()*6-10,COLUMN())</f>
        <v/>
      </c>
      <c r="B40" s="22" t="str" cm="1">
        <f t="array" ref="B40">IF(INDEX('申請表 Application Form'!$B$5:$Q$1048576,ROW()*6-10,COLUMN())=0,"",INDEX('申請表 Application Form'!$B$5:$Q$1048576,ROW()*6-10,COLUMN()))</f>
        <v/>
      </c>
      <c r="C40" s="21" t="str" cm="1">
        <f t="array" ref="C40">IF(INDEX('申請表 Application Form'!$B$5:$Q$1048576,ROW()*6-10,COLUMN())=0,"",INDEX('申請表 Application Form'!$B$5:$Q$1048576,ROW()*6-10,COLUMN()))</f>
        <v/>
      </c>
      <c r="D40" s="22" t="str" cm="1">
        <f t="array" ref="D40">IF(INDEX('申請表 Application Form'!$B$5:$Q$1048576,ROW()*6-10,COLUMN())=0,"",INDEX('申請表 Application Form'!$B$5:$Q$1048576,ROW()*6-10,COLUMN()))</f>
        <v/>
      </c>
      <c r="E40" s="22" t="str" cm="1">
        <f t="array" ref="E40">INDEX('申請表 Application Form'!$B$5:$Q$1048576,2+((ROW()-2)*6),5)</f>
        <v xml:space="preserve"> </v>
      </c>
      <c r="F40" s="22" t="str" cm="1">
        <f t="array" ref="F40">IF(INDEX('申請表 Application Form'!$B$5:$Q$1048576,2+((ROW()-2)*6),6)=0,"",INDEX('申請表 Application Form'!$B$5:$Q$1048576,2+((ROW()-2)*6),6))</f>
        <v/>
      </c>
      <c r="G40" s="22" t="str" cm="1">
        <f t="array" ref="G40">IF(INDEX('申請表 Application Form'!$B$5:$Q$1048576,2+((ROW()-2)*6),7)=0,"",INDEX('申請表 Application Form'!$B$5:$Q$1048576,2+((ROW()-2)*6),7))</f>
        <v/>
      </c>
      <c r="H40" s="22" t="str" cm="1">
        <f t="array" ref="H40">IF(INDEX('申請表 Application Form'!$B$5:$Q$1048576,3+((ROW()-2)*6),6)=0,"",INDEX('申請表 Application Form'!$B$5:$Q$1048576,3+((ROW()-2)*6),6))</f>
        <v/>
      </c>
      <c r="I40" s="22" t="str" cm="1">
        <f t="array" ref="I40">IF(INDEX('申請表 Application Form'!$B$5:$Q$1048576,3+((ROW()-2)*6),7)=0,"",INDEX('申請表 Application Form'!$B$5:$Q$1048576,3+((ROW()-2)*6),7))</f>
        <v/>
      </c>
      <c r="J40" s="22" t="str" cm="1">
        <f t="array" ref="J40">IF(INDEX('申請表 Application Form'!$B$5:$Q$1048576,4+((ROW()-2)*6),6)=0,"",INDEX('申請表 Application Form'!$B$5:$Q$1048576,4+((ROW()-2)*6),6))</f>
        <v/>
      </c>
      <c r="K40" s="22" t="str" cm="1">
        <f t="array" ref="K40">IF(INDEX('申請表 Application Form'!$B$5:$Q$1048576,4+((ROW()-2)*6),7)=0,"",INDEX('申請表 Application Form'!$B$5:$Q$1048576,4+((ROW()-2)*6),7))</f>
        <v/>
      </c>
      <c r="L40" s="22" t="str" cm="1">
        <f t="array" ref="L40">IF(INDEX('申請表 Application Form'!$B$5:$Q$1048576,5+((ROW()-2)*6),6)=0,"",INDEX('申請表 Application Form'!$B$5:$Q$1048576,5+((ROW()-2)*6),6))</f>
        <v/>
      </c>
      <c r="M40" s="22" t="str" cm="1">
        <f t="array" ref="M40">IF(INDEX('申請表 Application Form'!$B$5:$Q$1048576,5+((ROW()-2)*6),7)=0,"",INDEX('申請表 Application Form'!$B$5:$Q$1048576,5+((ROW()-2)*6),7))</f>
        <v/>
      </c>
      <c r="N40" s="22" t="str" cm="1">
        <f t="array" ref="N40">IF(INDEX('申請表 Application Form'!$B$5:$Q$1048576,6+((ROW()-2)*6),6)=0,"",INDEX('申請表 Application Form'!$B$5:$Q$1048576,6+((ROW()-2)*6),6))</f>
        <v/>
      </c>
      <c r="O40" s="22" t="str" cm="1">
        <f t="array" ref="O40">IF(INDEX('申請表 Application Form'!$B$5:$Q$1048576,6+((ROW()-2)*6),7)=0,"",INDEX('申請表 Application Form'!$B$5:$Q$1048576,6+((ROW()-2)*6),7))</f>
        <v/>
      </c>
      <c r="P40" s="22" t="str" cm="1">
        <f t="array" ref="P40">IF(INDEX('申請表 Application Form'!$B$5:$Q$1048576,7+((ROW()-2)*6),6)=0,"",INDEX('申請表 Application Form'!$B$5:$Q$1048576,7+((ROW()-2)*6),6))</f>
        <v/>
      </c>
      <c r="Q40" s="22" t="str" cm="1">
        <f t="array" ref="Q40">IF(INDEX('申請表 Application Form'!$B$5:$Q$1048576,7+((ROW()-2)*6),7)=0,"",INDEX('申請表 Application Form'!$B$5:$Q$1048576,7+((ROW()-2)*6),7))</f>
        <v/>
      </c>
      <c r="R40" s="14" t="str" cm="1">
        <f t="array" ref="R40">IF(INDEX('申請表 Application Form'!$B$5:$Q$1048576,ROW()*6-10,COLUMN()-10)=0,"",INDEX('申請表 Application Form'!$B$5:$Q$1048576,ROW()*6-10,COLUMN()-10))</f>
        <v/>
      </c>
      <c r="S40" s="21" t="str" cm="1">
        <f t="array" ref="S40">IF(INDEX('申請表 Application Form'!$B$5:$Q$1048576,ROW()*6-10,COLUMN()-10)=0,"",INDEX('申請表 Application Form'!$B$5:$Q$1048576,ROW()*6-10,COLUMN()-10))</f>
        <v/>
      </c>
      <c r="T40" s="21" t="str" cm="1">
        <f t="array" ref="T40">IF(INDEX('申請表 Application Form'!$B$5:$Q$1048576,ROW()*6-10,COLUMN()-10)=0,"",INDEX('申請表 Application Form'!$B$5:$Q$1048576,ROW()*6-10,COLUMN()-10))</f>
        <v/>
      </c>
      <c r="U40" s="22" t="str" cm="1">
        <f t="array" ref="U40">IF(INDEX('申請表 Application Form'!$B$5:$Q$1048576,ROW()*6-10,COLUMN()-10)=0,"",INDEX('申請表 Application Form'!$B$5:$Q$1048576,ROW()*6-10,COLUMN()-10))</f>
        <v/>
      </c>
      <c r="V40" s="21" t="str" cm="1">
        <f t="array" ref="V40">IF(INDEX('申請表 Application Form'!$B$5:$Q$1048576,ROW()*6-10,COLUMN()-10)=0,"",INDEX('申請表 Application Form'!$B$5:$Q$1048576,ROW()*6-10,COLUMN()-10))</f>
        <v/>
      </c>
      <c r="W40" s="22" t="str" cm="1">
        <f t="array" ref="W40">INDEX('申請表 Application Form'!$B$5:$Q$1048576,ROW()*6-10,COLUMN()-10)</f>
        <v/>
      </c>
      <c r="X40" s="21" t="str" cm="1">
        <f t="array" ref="X40">IF(INDEX('申請表 Application Form'!$B$5:$Q$1048576,ROW()*6-10,COLUMN()-10)=0,"",INDEX('申請表 Application Form'!$B$5:$Q$1048576,ROW()*6-10,COLUMN()-10))</f>
        <v/>
      </c>
      <c r="Y40" s="21" t="str" cm="1">
        <f t="array" ref="Y40">INDEX('申請表 Application Form'!$B$5:$Q$1048576,ROW()*6-10,COLUMN()-10)</f>
        <v/>
      </c>
      <c r="Z40" s="22" t="str" cm="1">
        <f t="array" ref="Z40">IF(INDEX('申請表 Application Form'!$B$5:$Q$1048576,ROW()*6-10,COLUMN()-10)=0,"",INDEX('申請表 Application Form'!$B$5:$Q$1048576,ROW()*6-10,COLUMN()-10))</f>
        <v/>
      </c>
    </row>
    <row r="41" spans="1:26">
      <c r="A41" s="21" t="str" cm="1">
        <f t="array" ref="A41">INDEX('申請表 Application Form'!$B$5:$Q$1048576,ROW()*6-10,COLUMN())</f>
        <v/>
      </c>
      <c r="B41" s="22" t="str" cm="1">
        <f t="array" ref="B41">IF(INDEX('申請表 Application Form'!$B$5:$Q$1048576,ROW()*6-10,COLUMN())=0,"",INDEX('申請表 Application Form'!$B$5:$Q$1048576,ROW()*6-10,COLUMN()))</f>
        <v/>
      </c>
      <c r="C41" s="21" t="str" cm="1">
        <f t="array" ref="C41">IF(INDEX('申請表 Application Form'!$B$5:$Q$1048576,ROW()*6-10,COLUMN())=0,"",INDEX('申請表 Application Form'!$B$5:$Q$1048576,ROW()*6-10,COLUMN()))</f>
        <v/>
      </c>
      <c r="D41" s="22" t="str" cm="1">
        <f t="array" ref="D41">IF(INDEX('申請表 Application Form'!$B$5:$Q$1048576,ROW()*6-10,COLUMN())=0,"",INDEX('申請表 Application Form'!$B$5:$Q$1048576,ROW()*6-10,COLUMN()))</f>
        <v/>
      </c>
      <c r="E41" s="22" t="str" cm="1">
        <f t="array" ref="E41">INDEX('申請表 Application Form'!$B$5:$Q$1048576,2+((ROW()-2)*6),5)</f>
        <v xml:space="preserve"> </v>
      </c>
      <c r="F41" s="22" t="str" cm="1">
        <f t="array" ref="F41">IF(INDEX('申請表 Application Form'!$B$5:$Q$1048576,2+((ROW()-2)*6),6)=0,"",INDEX('申請表 Application Form'!$B$5:$Q$1048576,2+((ROW()-2)*6),6))</f>
        <v/>
      </c>
      <c r="G41" s="22" t="str" cm="1">
        <f t="array" ref="G41">IF(INDEX('申請表 Application Form'!$B$5:$Q$1048576,2+((ROW()-2)*6),7)=0,"",INDEX('申請表 Application Form'!$B$5:$Q$1048576,2+((ROW()-2)*6),7))</f>
        <v/>
      </c>
      <c r="H41" s="22" t="str" cm="1">
        <f t="array" ref="H41">IF(INDEX('申請表 Application Form'!$B$5:$Q$1048576,3+((ROW()-2)*6),6)=0,"",INDEX('申請表 Application Form'!$B$5:$Q$1048576,3+((ROW()-2)*6),6))</f>
        <v/>
      </c>
      <c r="I41" s="22" t="str" cm="1">
        <f t="array" ref="I41">IF(INDEX('申請表 Application Form'!$B$5:$Q$1048576,3+((ROW()-2)*6),7)=0,"",INDEX('申請表 Application Form'!$B$5:$Q$1048576,3+((ROW()-2)*6),7))</f>
        <v/>
      </c>
      <c r="J41" s="22" t="str" cm="1">
        <f t="array" ref="J41">IF(INDEX('申請表 Application Form'!$B$5:$Q$1048576,4+((ROW()-2)*6),6)=0,"",INDEX('申請表 Application Form'!$B$5:$Q$1048576,4+((ROW()-2)*6),6))</f>
        <v/>
      </c>
      <c r="K41" s="22" t="str" cm="1">
        <f t="array" ref="K41">IF(INDEX('申請表 Application Form'!$B$5:$Q$1048576,4+((ROW()-2)*6),7)=0,"",INDEX('申請表 Application Form'!$B$5:$Q$1048576,4+((ROW()-2)*6),7))</f>
        <v/>
      </c>
      <c r="L41" s="22" t="str" cm="1">
        <f t="array" ref="L41">IF(INDEX('申請表 Application Form'!$B$5:$Q$1048576,5+((ROW()-2)*6),6)=0,"",INDEX('申請表 Application Form'!$B$5:$Q$1048576,5+((ROW()-2)*6),6))</f>
        <v/>
      </c>
      <c r="M41" s="22" t="str" cm="1">
        <f t="array" ref="M41">IF(INDEX('申請表 Application Form'!$B$5:$Q$1048576,5+((ROW()-2)*6),7)=0,"",INDEX('申請表 Application Form'!$B$5:$Q$1048576,5+((ROW()-2)*6),7))</f>
        <v/>
      </c>
      <c r="N41" s="22" t="str" cm="1">
        <f t="array" ref="N41">IF(INDEX('申請表 Application Form'!$B$5:$Q$1048576,6+((ROW()-2)*6),6)=0,"",INDEX('申請表 Application Form'!$B$5:$Q$1048576,6+((ROW()-2)*6),6))</f>
        <v/>
      </c>
      <c r="O41" s="22" t="str" cm="1">
        <f t="array" ref="O41">IF(INDEX('申請表 Application Form'!$B$5:$Q$1048576,6+((ROW()-2)*6),7)=0,"",INDEX('申請表 Application Form'!$B$5:$Q$1048576,6+((ROW()-2)*6),7))</f>
        <v/>
      </c>
      <c r="P41" s="22" t="str" cm="1">
        <f t="array" ref="P41">IF(INDEX('申請表 Application Form'!$B$5:$Q$1048576,7+((ROW()-2)*6),6)=0,"",INDEX('申請表 Application Form'!$B$5:$Q$1048576,7+((ROW()-2)*6),6))</f>
        <v/>
      </c>
      <c r="Q41" s="22" t="str" cm="1">
        <f t="array" ref="Q41">IF(INDEX('申請表 Application Form'!$B$5:$Q$1048576,7+((ROW()-2)*6),7)=0,"",INDEX('申請表 Application Form'!$B$5:$Q$1048576,7+((ROW()-2)*6),7))</f>
        <v/>
      </c>
      <c r="R41" s="14" t="str" cm="1">
        <f t="array" ref="R41">IF(INDEX('申請表 Application Form'!$B$5:$Q$1048576,ROW()*6-10,COLUMN()-10)=0,"",INDEX('申請表 Application Form'!$B$5:$Q$1048576,ROW()*6-10,COLUMN()-10))</f>
        <v/>
      </c>
      <c r="S41" s="21" t="str" cm="1">
        <f t="array" ref="S41">IF(INDEX('申請表 Application Form'!$B$5:$Q$1048576,ROW()*6-10,COLUMN()-10)=0,"",INDEX('申請表 Application Form'!$B$5:$Q$1048576,ROW()*6-10,COLUMN()-10))</f>
        <v/>
      </c>
      <c r="T41" s="21" t="str" cm="1">
        <f t="array" ref="T41">IF(INDEX('申請表 Application Form'!$B$5:$Q$1048576,ROW()*6-10,COLUMN()-10)=0,"",INDEX('申請表 Application Form'!$B$5:$Q$1048576,ROW()*6-10,COLUMN()-10))</f>
        <v/>
      </c>
      <c r="U41" s="22" t="str" cm="1">
        <f t="array" ref="U41">IF(INDEX('申請表 Application Form'!$B$5:$Q$1048576,ROW()*6-10,COLUMN()-10)=0,"",INDEX('申請表 Application Form'!$B$5:$Q$1048576,ROW()*6-10,COLUMN()-10))</f>
        <v/>
      </c>
      <c r="V41" s="21" t="str" cm="1">
        <f t="array" ref="V41">IF(INDEX('申請表 Application Form'!$B$5:$Q$1048576,ROW()*6-10,COLUMN()-10)=0,"",INDEX('申請表 Application Form'!$B$5:$Q$1048576,ROW()*6-10,COLUMN()-10))</f>
        <v/>
      </c>
      <c r="W41" s="22" t="str" cm="1">
        <f t="array" ref="W41">INDEX('申請表 Application Form'!$B$5:$Q$1048576,ROW()*6-10,COLUMN()-10)</f>
        <v/>
      </c>
      <c r="X41" s="21" t="str" cm="1">
        <f t="array" ref="X41">IF(INDEX('申請表 Application Form'!$B$5:$Q$1048576,ROW()*6-10,COLUMN()-10)=0,"",INDEX('申請表 Application Form'!$B$5:$Q$1048576,ROW()*6-10,COLUMN()-10))</f>
        <v/>
      </c>
      <c r="Y41" s="21" t="str" cm="1">
        <f t="array" ref="Y41">INDEX('申請表 Application Form'!$B$5:$Q$1048576,ROW()*6-10,COLUMN()-10)</f>
        <v/>
      </c>
      <c r="Z41" s="22" t="str" cm="1">
        <f t="array" ref="Z41">IF(INDEX('申請表 Application Form'!$B$5:$Q$1048576,ROW()*6-10,COLUMN()-10)=0,"",INDEX('申請表 Application Form'!$B$5:$Q$1048576,ROW()*6-10,COLUMN()-10))</f>
        <v/>
      </c>
    </row>
    <row r="42" spans="1:26">
      <c r="A42" s="21" t="str" cm="1">
        <f t="array" ref="A42">INDEX('申請表 Application Form'!$B$5:$Q$1048576,ROW()*6-10,COLUMN())</f>
        <v/>
      </c>
      <c r="B42" s="22" t="str" cm="1">
        <f t="array" ref="B42">IF(INDEX('申請表 Application Form'!$B$5:$Q$1048576,ROW()*6-10,COLUMN())=0,"",INDEX('申請表 Application Form'!$B$5:$Q$1048576,ROW()*6-10,COLUMN()))</f>
        <v/>
      </c>
      <c r="C42" s="21" t="str" cm="1">
        <f t="array" ref="C42">IF(INDEX('申請表 Application Form'!$B$5:$Q$1048576,ROW()*6-10,COLUMN())=0,"",INDEX('申請表 Application Form'!$B$5:$Q$1048576,ROW()*6-10,COLUMN()))</f>
        <v/>
      </c>
      <c r="D42" s="22" t="str" cm="1">
        <f t="array" ref="D42">IF(INDEX('申請表 Application Form'!$B$5:$Q$1048576,ROW()*6-10,COLUMN())=0,"",INDEX('申請表 Application Form'!$B$5:$Q$1048576,ROW()*6-10,COLUMN()))</f>
        <v/>
      </c>
      <c r="E42" s="22" t="str" cm="1">
        <f t="array" ref="E42">INDEX('申請表 Application Form'!$B$5:$Q$1048576,2+((ROW()-2)*6),5)</f>
        <v xml:space="preserve"> </v>
      </c>
      <c r="F42" s="22" t="str" cm="1">
        <f t="array" ref="F42">IF(INDEX('申請表 Application Form'!$B$5:$Q$1048576,2+((ROW()-2)*6),6)=0,"",INDEX('申請表 Application Form'!$B$5:$Q$1048576,2+((ROW()-2)*6),6))</f>
        <v/>
      </c>
      <c r="G42" s="22" t="str" cm="1">
        <f t="array" ref="G42">IF(INDEX('申請表 Application Form'!$B$5:$Q$1048576,2+((ROW()-2)*6),7)=0,"",INDEX('申請表 Application Form'!$B$5:$Q$1048576,2+((ROW()-2)*6),7))</f>
        <v/>
      </c>
      <c r="H42" s="22" t="str" cm="1">
        <f t="array" ref="H42">IF(INDEX('申請表 Application Form'!$B$5:$Q$1048576,3+((ROW()-2)*6),6)=0,"",INDEX('申請表 Application Form'!$B$5:$Q$1048576,3+((ROW()-2)*6),6))</f>
        <v/>
      </c>
      <c r="I42" s="22" t="str" cm="1">
        <f t="array" ref="I42">IF(INDEX('申請表 Application Form'!$B$5:$Q$1048576,3+((ROW()-2)*6),7)=0,"",INDEX('申請表 Application Form'!$B$5:$Q$1048576,3+((ROW()-2)*6),7))</f>
        <v/>
      </c>
      <c r="J42" s="22" t="str" cm="1">
        <f t="array" ref="J42">IF(INDEX('申請表 Application Form'!$B$5:$Q$1048576,4+((ROW()-2)*6),6)=0,"",INDEX('申請表 Application Form'!$B$5:$Q$1048576,4+((ROW()-2)*6),6))</f>
        <v/>
      </c>
      <c r="K42" s="22" t="str" cm="1">
        <f t="array" ref="K42">IF(INDEX('申請表 Application Form'!$B$5:$Q$1048576,4+((ROW()-2)*6),7)=0,"",INDEX('申請表 Application Form'!$B$5:$Q$1048576,4+((ROW()-2)*6),7))</f>
        <v/>
      </c>
      <c r="L42" s="22" t="str" cm="1">
        <f t="array" ref="L42">IF(INDEX('申請表 Application Form'!$B$5:$Q$1048576,5+((ROW()-2)*6),6)=0,"",INDEX('申請表 Application Form'!$B$5:$Q$1048576,5+((ROW()-2)*6),6))</f>
        <v/>
      </c>
      <c r="M42" s="22" t="str" cm="1">
        <f t="array" ref="M42">IF(INDEX('申請表 Application Form'!$B$5:$Q$1048576,5+((ROW()-2)*6),7)=0,"",INDEX('申請表 Application Form'!$B$5:$Q$1048576,5+((ROW()-2)*6),7))</f>
        <v/>
      </c>
      <c r="N42" s="22" t="str" cm="1">
        <f t="array" ref="N42">IF(INDEX('申請表 Application Form'!$B$5:$Q$1048576,6+((ROW()-2)*6),6)=0,"",INDEX('申請表 Application Form'!$B$5:$Q$1048576,6+((ROW()-2)*6),6))</f>
        <v/>
      </c>
      <c r="O42" s="22" t="str" cm="1">
        <f t="array" ref="O42">IF(INDEX('申請表 Application Form'!$B$5:$Q$1048576,6+((ROW()-2)*6),7)=0,"",INDEX('申請表 Application Form'!$B$5:$Q$1048576,6+((ROW()-2)*6),7))</f>
        <v/>
      </c>
      <c r="P42" s="22" t="str" cm="1">
        <f t="array" ref="P42">IF(INDEX('申請表 Application Form'!$B$5:$Q$1048576,7+((ROW()-2)*6),6)=0,"",INDEX('申請表 Application Form'!$B$5:$Q$1048576,7+((ROW()-2)*6),6))</f>
        <v/>
      </c>
      <c r="Q42" s="22" t="str" cm="1">
        <f t="array" ref="Q42">IF(INDEX('申請表 Application Form'!$B$5:$Q$1048576,7+((ROW()-2)*6),7)=0,"",INDEX('申請表 Application Form'!$B$5:$Q$1048576,7+((ROW()-2)*6),7))</f>
        <v/>
      </c>
      <c r="R42" s="14" t="str" cm="1">
        <f t="array" ref="R42">IF(INDEX('申請表 Application Form'!$B$5:$Q$1048576,ROW()*6-10,COLUMN()-10)=0,"",INDEX('申請表 Application Form'!$B$5:$Q$1048576,ROW()*6-10,COLUMN()-10))</f>
        <v/>
      </c>
      <c r="S42" s="21" t="str" cm="1">
        <f t="array" ref="S42">IF(INDEX('申請表 Application Form'!$B$5:$Q$1048576,ROW()*6-10,COLUMN()-10)=0,"",INDEX('申請表 Application Form'!$B$5:$Q$1048576,ROW()*6-10,COLUMN()-10))</f>
        <v/>
      </c>
      <c r="T42" s="21" t="str" cm="1">
        <f t="array" ref="T42">IF(INDEX('申請表 Application Form'!$B$5:$Q$1048576,ROW()*6-10,COLUMN()-10)=0,"",INDEX('申請表 Application Form'!$B$5:$Q$1048576,ROW()*6-10,COLUMN()-10))</f>
        <v/>
      </c>
      <c r="U42" s="22" t="str" cm="1">
        <f t="array" ref="U42">IF(INDEX('申請表 Application Form'!$B$5:$Q$1048576,ROW()*6-10,COLUMN()-10)=0,"",INDEX('申請表 Application Form'!$B$5:$Q$1048576,ROW()*6-10,COLUMN()-10))</f>
        <v/>
      </c>
      <c r="V42" s="21" t="str" cm="1">
        <f t="array" ref="V42">IF(INDEX('申請表 Application Form'!$B$5:$Q$1048576,ROW()*6-10,COLUMN()-10)=0,"",INDEX('申請表 Application Form'!$B$5:$Q$1048576,ROW()*6-10,COLUMN()-10))</f>
        <v/>
      </c>
      <c r="W42" s="22" t="str" cm="1">
        <f t="array" ref="W42">INDEX('申請表 Application Form'!$B$5:$Q$1048576,ROW()*6-10,COLUMN()-10)</f>
        <v/>
      </c>
      <c r="X42" s="21" t="str" cm="1">
        <f t="array" ref="X42">IF(INDEX('申請表 Application Form'!$B$5:$Q$1048576,ROW()*6-10,COLUMN()-10)=0,"",INDEX('申請表 Application Form'!$B$5:$Q$1048576,ROW()*6-10,COLUMN()-10))</f>
        <v/>
      </c>
      <c r="Y42" s="21" t="str" cm="1">
        <f t="array" ref="Y42">INDEX('申請表 Application Form'!$B$5:$Q$1048576,ROW()*6-10,COLUMN()-10)</f>
        <v/>
      </c>
      <c r="Z42" s="22" t="str" cm="1">
        <f t="array" ref="Z42">IF(INDEX('申請表 Application Form'!$B$5:$Q$1048576,ROW()*6-10,COLUMN()-10)=0,"",INDEX('申請表 Application Form'!$B$5:$Q$1048576,ROW()*6-10,COLUMN()-10))</f>
        <v/>
      </c>
    </row>
    <row r="43" spans="1:26">
      <c r="A43" s="21" t="str" cm="1">
        <f t="array" ref="A43">INDEX('申請表 Application Form'!$B$5:$Q$1048576,ROW()*6-10,COLUMN())</f>
        <v/>
      </c>
      <c r="B43" s="22" t="str" cm="1">
        <f t="array" ref="B43">IF(INDEX('申請表 Application Form'!$B$5:$Q$1048576,ROW()*6-10,COLUMN())=0,"",INDEX('申請表 Application Form'!$B$5:$Q$1048576,ROW()*6-10,COLUMN()))</f>
        <v/>
      </c>
      <c r="C43" s="21" t="str" cm="1">
        <f t="array" ref="C43">IF(INDEX('申請表 Application Form'!$B$5:$Q$1048576,ROW()*6-10,COLUMN())=0,"",INDEX('申請表 Application Form'!$B$5:$Q$1048576,ROW()*6-10,COLUMN()))</f>
        <v/>
      </c>
      <c r="D43" s="22" t="str" cm="1">
        <f t="array" ref="D43">IF(INDEX('申請表 Application Form'!$B$5:$Q$1048576,ROW()*6-10,COLUMN())=0,"",INDEX('申請表 Application Form'!$B$5:$Q$1048576,ROW()*6-10,COLUMN()))</f>
        <v/>
      </c>
      <c r="E43" s="22" t="str" cm="1">
        <f t="array" ref="E43">INDEX('申請表 Application Form'!$B$5:$Q$1048576,2+((ROW()-2)*6),5)</f>
        <v xml:space="preserve"> </v>
      </c>
      <c r="F43" s="22" t="str" cm="1">
        <f t="array" ref="F43">IF(INDEX('申請表 Application Form'!$B$5:$Q$1048576,2+((ROW()-2)*6),6)=0,"",INDEX('申請表 Application Form'!$B$5:$Q$1048576,2+((ROW()-2)*6),6))</f>
        <v/>
      </c>
      <c r="G43" s="22" t="str" cm="1">
        <f t="array" ref="G43">IF(INDEX('申請表 Application Form'!$B$5:$Q$1048576,2+((ROW()-2)*6),7)=0,"",INDEX('申請表 Application Form'!$B$5:$Q$1048576,2+((ROW()-2)*6),7))</f>
        <v/>
      </c>
      <c r="H43" s="22" t="str" cm="1">
        <f t="array" ref="H43">IF(INDEX('申請表 Application Form'!$B$5:$Q$1048576,3+((ROW()-2)*6),6)=0,"",INDEX('申請表 Application Form'!$B$5:$Q$1048576,3+((ROW()-2)*6),6))</f>
        <v/>
      </c>
      <c r="I43" s="22" t="str" cm="1">
        <f t="array" ref="I43">IF(INDEX('申請表 Application Form'!$B$5:$Q$1048576,3+((ROW()-2)*6),7)=0,"",INDEX('申請表 Application Form'!$B$5:$Q$1048576,3+((ROW()-2)*6),7))</f>
        <v/>
      </c>
      <c r="J43" s="22" t="str" cm="1">
        <f t="array" ref="J43">IF(INDEX('申請表 Application Form'!$B$5:$Q$1048576,4+((ROW()-2)*6),6)=0,"",INDEX('申請表 Application Form'!$B$5:$Q$1048576,4+((ROW()-2)*6),6))</f>
        <v/>
      </c>
      <c r="K43" s="22" t="str" cm="1">
        <f t="array" ref="K43">IF(INDEX('申請表 Application Form'!$B$5:$Q$1048576,4+((ROW()-2)*6),7)=0,"",INDEX('申請表 Application Form'!$B$5:$Q$1048576,4+((ROW()-2)*6),7))</f>
        <v/>
      </c>
      <c r="L43" s="22" t="str" cm="1">
        <f t="array" ref="L43">IF(INDEX('申請表 Application Form'!$B$5:$Q$1048576,5+((ROW()-2)*6),6)=0,"",INDEX('申請表 Application Form'!$B$5:$Q$1048576,5+((ROW()-2)*6),6))</f>
        <v/>
      </c>
      <c r="M43" s="22" t="str" cm="1">
        <f t="array" ref="M43">IF(INDEX('申請表 Application Form'!$B$5:$Q$1048576,5+((ROW()-2)*6),7)=0,"",INDEX('申請表 Application Form'!$B$5:$Q$1048576,5+((ROW()-2)*6),7))</f>
        <v/>
      </c>
      <c r="N43" s="22" t="str" cm="1">
        <f t="array" ref="N43">IF(INDEX('申請表 Application Form'!$B$5:$Q$1048576,6+((ROW()-2)*6),6)=0,"",INDEX('申請表 Application Form'!$B$5:$Q$1048576,6+((ROW()-2)*6),6))</f>
        <v/>
      </c>
      <c r="O43" s="22" t="str" cm="1">
        <f t="array" ref="O43">IF(INDEX('申請表 Application Form'!$B$5:$Q$1048576,6+((ROW()-2)*6),7)=0,"",INDEX('申請表 Application Form'!$B$5:$Q$1048576,6+((ROW()-2)*6),7))</f>
        <v/>
      </c>
      <c r="P43" s="22" t="str" cm="1">
        <f t="array" ref="P43">IF(INDEX('申請表 Application Form'!$B$5:$Q$1048576,7+((ROW()-2)*6),6)=0,"",INDEX('申請表 Application Form'!$B$5:$Q$1048576,7+((ROW()-2)*6),6))</f>
        <v/>
      </c>
      <c r="Q43" s="22" t="str" cm="1">
        <f t="array" ref="Q43">IF(INDEX('申請表 Application Form'!$B$5:$Q$1048576,7+((ROW()-2)*6),7)=0,"",INDEX('申請表 Application Form'!$B$5:$Q$1048576,7+((ROW()-2)*6),7))</f>
        <v/>
      </c>
      <c r="R43" s="14" t="str" cm="1">
        <f t="array" ref="R43">IF(INDEX('申請表 Application Form'!$B$5:$Q$1048576,ROW()*6-10,COLUMN()-10)=0,"",INDEX('申請表 Application Form'!$B$5:$Q$1048576,ROW()*6-10,COLUMN()-10))</f>
        <v/>
      </c>
      <c r="S43" s="21" t="str" cm="1">
        <f t="array" ref="S43">IF(INDEX('申請表 Application Form'!$B$5:$Q$1048576,ROW()*6-10,COLUMN()-10)=0,"",INDEX('申請表 Application Form'!$B$5:$Q$1048576,ROW()*6-10,COLUMN()-10))</f>
        <v/>
      </c>
      <c r="T43" s="21" t="str" cm="1">
        <f t="array" ref="T43">IF(INDEX('申請表 Application Form'!$B$5:$Q$1048576,ROW()*6-10,COLUMN()-10)=0,"",INDEX('申請表 Application Form'!$B$5:$Q$1048576,ROW()*6-10,COLUMN()-10))</f>
        <v/>
      </c>
      <c r="U43" s="22" t="str" cm="1">
        <f t="array" ref="U43">IF(INDEX('申請表 Application Form'!$B$5:$Q$1048576,ROW()*6-10,COLUMN()-10)=0,"",INDEX('申請表 Application Form'!$B$5:$Q$1048576,ROW()*6-10,COLUMN()-10))</f>
        <v/>
      </c>
      <c r="V43" s="21" t="str" cm="1">
        <f t="array" ref="V43">IF(INDEX('申請表 Application Form'!$B$5:$Q$1048576,ROW()*6-10,COLUMN()-10)=0,"",INDEX('申請表 Application Form'!$B$5:$Q$1048576,ROW()*6-10,COLUMN()-10))</f>
        <v/>
      </c>
      <c r="W43" s="22" t="str" cm="1">
        <f t="array" ref="W43">INDEX('申請表 Application Form'!$B$5:$Q$1048576,ROW()*6-10,COLUMN()-10)</f>
        <v/>
      </c>
      <c r="X43" s="21" t="str" cm="1">
        <f t="array" ref="X43">IF(INDEX('申請表 Application Form'!$B$5:$Q$1048576,ROW()*6-10,COLUMN()-10)=0,"",INDEX('申請表 Application Form'!$B$5:$Q$1048576,ROW()*6-10,COLUMN()-10))</f>
        <v/>
      </c>
      <c r="Y43" s="21" t="str" cm="1">
        <f t="array" ref="Y43">INDEX('申請表 Application Form'!$B$5:$Q$1048576,ROW()*6-10,COLUMN()-10)</f>
        <v/>
      </c>
      <c r="Z43" s="22" t="str" cm="1">
        <f t="array" ref="Z43">IF(INDEX('申請表 Application Form'!$B$5:$Q$1048576,ROW()*6-10,COLUMN()-10)=0,"",INDEX('申請表 Application Form'!$B$5:$Q$1048576,ROW()*6-10,COLUMN()-10))</f>
        <v/>
      </c>
    </row>
    <row r="44" spans="1:26">
      <c r="A44" s="21" t="str" cm="1">
        <f t="array" ref="A44">INDEX('申請表 Application Form'!$B$5:$Q$1048576,ROW()*6-10,COLUMN())</f>
        <v/>
      </c>
      <c r="B44" s="22" t="str" cm="1">
        <f t="array" ref="B44">IF(INDEX('申請表 Application Form'!$B$5:$Q$1048576,ROW()*6-10,COLUMN())=0,"",INDEX('申請表 Application Form'!$B$5:$Q$1048576,ROW()*6-10,COLUMN()))</f>
        <v/>
      </c>
      <c r="C44" s="21" t="str" cm="1">
        <f t="array" ref="C44">IF(INDEX('申請表 Application Form'!$B$5:$Q$1048576,ROW()*6-10,COLUMN())=0,"",INDEX('申請表 Application Form'!$B$5:$Q$1048576,ROW()*6-10,COLUMN()))</f>
        <v/>
      </c>
      <c r="D44" s="22" t="str" cm="1">
        <f t="array" ref="D44">IF(INDEX('申請表 Application Form'!$B$5:$Q$1048576,ROW()*6-10,COLUMN())=0,"",INDEX('申請表 Application Form'!$B$5:$Q$1048576,ROW()*6-10,COLUMN()))</f>
        <v/>
      </c>
      <c r="E44" s="22" t="str" cm="1">
        <f t="array" ref="E44">INDEX('申請表 Application Form'!$B$5:$Q$1048576,2+((ROW()-2)*6),5)</f>
        <v xml:space="preserve"> </v>
      </c>
      <c r="F44" s="22" t="str" cm="1">
        <f t="array" ref="F44">IF(INDEX('申請表 Application Form'!$B$5:$Q$1048576,2+((ROW()-2)*6),6)=0,"",INDEX('申請表 Application Form'!$B$5:$Q$1048576,2+((ROW()-2)*6),6))</f>
        <v/>
      </c>
      <c r="G44" s="22" t="str" cm="1">
        <f t="array" ref="G44">IF(INDEX('申請表 Application Form'!$B$5:$Q$1048576,2+((ROW()-2)*6),7)=0,"",INDEX('申請表 Application Form'!$B$5:$Q$1048576,2+((ROW()-2)*6),7))</f>
        <v/>
      </c>
      <c r="H44" s="22" t="str" cm="1">
        <f t="array" ref="H44">IF(INDEX('申請表 Application Form'!$B$5:$Q$1048576,3+((ROW()-2)*6),6)=0,"",INDEX('申請表 Application Form'!$B$5:$Q$1048576,3+((ROW()-2)*6),6))</f>
        <v/>
      </c>
      <c r="I44" s="22" t="str" cm="1">
        <f t="array" ref="I44">IF(INDEX('申請表 Application Form'!$B$5:$Q$1048576,3+((ROW()-2)*6),7)=0,"",INDEX('申請表 Application Form'!$B$5:$Q$1048576,3+((ROW()-2)*6),7))</f>
        <v/>
      </c>
      <c r="J44" s="22" t="str" cm="1">
        <f t="array" ref="J44">IF(INDEX('申請表 Application Form'!$B$5:$Q$1048576,4+((ROW()-2)*6),6)=0,"",INDEX('申請表 Application Form'!$B$5:$Q$1048576,4+((ROW()-2)*6),6))</f>
        <v/>
      </c>
      <c r="K44" s="22" t="str" cm="1">
        <f t="array" ref="K44">IF(INDEX('申請表 Application Form'!$B$5:$Q$1048576,4+((ROW()-2)*6),7)=0,"",INDEX('申請表 Application Form'!$B$5:$Q$1048576,4+((ROW()-2)*6),7))</f>
        <v/>
      </c>
      <c r="L44" s="22" t="str" cm="1">
        <f t="array" ref="L44">IF(INDEX('申請表 Application Form'!$B$5:$Q$1048576,5+((ROW()-2)*6),6)=0,"",INDEX('申請表 Application Form'!$B$5:$Q$1048576,5+((ROW()-2)*6),6))</f>
        <v/>
      </c>
      <c r="M44" s="22" t="str" cm="1">
        <f t="array" ref="M44">IF(INDEX('申請表 Application Form'!$B$5:$Q$1048576,5+((ROW()-2)*6),7)=0,"",INDEX('申請表 Application Form'!$B$5:$Q$1048576,5+((ROW()-2)*6),7))</f>
        <v/>
      </c>
      <c r="N44" s="22" t="str" cm="1">
        <f t="array" ref="N44">IF(INDEX('申請表 Application Form'!$B$5:$Q$1048576,6+((ROW()-2)*6),6)=0,"",INDEX('申請表 Application Form'!$B$5:$Q$1048576,6+((ROW()-2)*6),6))</f>
        <v/>
      </c>
      <c r="O44" s="22" t="str" cm="1">
        <f t="array" ref="O44">IF(INDEX('申請表 Application Form'!$B$5:$Q$1048576,6+((ROW()-2)*6),7)=0,"",INDEX('申請表 Application Form'!$B$5:$Q$1048576,6+((ROW()-2)*6),7))</f>
        <v/>
      </c>
      <c r="P44" s="22" t="str" cm="1">
        <f t="array" ref="P44">IF(INDEX('申請表 Application Form'!$B$5:$Q$1048576,7+((ROW()-2)*6),6)=0,"",INDEX('申請表 Application Form'!$B$5:$Q$1048576,7+((ROW()-2)*6),6))</f>
        <v/>
      </c>
      <c r="Q44" s="22" t="str" cm="1">
        <f t="array" ref="Q44">IF(INDEX('申請表 Application Form'!$B$5:$Q$1048576,7+((ROW()-2)*6),7)=0,"",INDEX('申請表 Application Form'!$B$5:$Q$1048576,7+((ROW()-2)*6),7))</f>
        <v/>
      </c>
      <c r="R44" s="14" t="str" cm="1">
        <f t="array" ref="R44">IF(INDEX('申請表 Application Form'!$B$5:$Q$1048576,ROW()*6-10,COLUMN()-10)=0,"",INDEX('申請表 Application Form'!$B$5:$Q$1048576,ROW()*6-10,COLUMN()-10))</f>
        <v/>
      </c>
      <c r="S44" s="21" t="str" cm="1">
        <f t="array" ref="S44">IF(INDEX('申請表 Application Form'!$B$5:$Q$1048576,ROW()*6-10,COLUMN()-10)=0,"",INDEX('申請表 Application Form'!$B$5:$Q$1048576,ROW()*6-10,COLUMN()-10))</f>
        <v/>
      </c>
      <c r="T44" s="21" t="str" cm="1">
        <f t="array" ref="T44">IF(INDEX('申請表 Application Form'!$B$5:$Q$1048576,ROW()*6-10,COLUMN()-10)=0,"",INDEX('申請表 Application Form'!$B$5:$Q$1048576,ROW()*6-10,COLUMN()-10))</f>
        <v/>
      </c>
      <c r="U44" s="22" t="str" cm="1">
        <f t="array" ref="U44">IF(INDEX('申請表 Application Form'!$B$5:$Q$1048576,ROW()*6-10,COLUMN()-10)=0,"",INDEX('申請表 Application Form'!$B$5:$Q$1048576,ROW()*6-10,COLUMN()-10))</f>
        <v/>
      </c>
      <c r="V44" s="21" t="str" cm="1">
        <f t="array" ref="V44">IF(INDEX('申請表 Application Form'!$B$5:$Q$1048576,ROW()*6-10,COLUMN()-10)=0,"",INDEX('申請表 Application Form'!$B$5:$Q$1048576,ROW()*6-10,COLUMN()-10))</f>
        <v/>
      </c>
      <c r="W44" s="22" t="str" cm="1">
        <f t="array" ref="W44">INDEX('申請表 Application Form'!$B$5:$Q$1048576,ROW()*6-10,COLUMN()-10)</f>
        <v/>
      </c>
      <c r="X44" s="21" t="str" cm="1">
        <f t="array" ref="X44">IF(INDEX('申請表 Application Form'!$B$5:$Q$1048576,ROW()*6-10,COLUMN()-10)=0,"",INDEX('申請表 Application Form'!$B$5:$Q$1048576,ROW()*6-10,COLUMN()-10))</f>
        <v/>
      </c>
      <c r="Y44" s="21" t="str" cm="1">
        <f t="array" ref="Y44">INDEX('申請表 Application Form'!$B$5:$Q$1048576,ROW()*6-10,COLUMN()-10)</f>
        <v/>
      </c>
      <c r="Z44" s="22" t="str" cm="1">
        <f t="array" ref="Z44">IF(INDEX('申請表 Application Form'!$B$5:$Q$1048576,ROW()*6-10,COLUMN()-10)=0,"",INDEX('申請表 Application Form'!$B$5:$Q$1048576,ROW()*6-10,COLUMN()-10))</f>
        <v/>
      </c>
    </row>
    <row r="45" spans="1:26">
      <c r="A45" s="21" t="str" cm="1">
        <f t="array" ref="A45">INDEX('申請表 Application Form'!$B$5:$Q$1048576,ROW()*6-10,COLUMN())</f>
        <v/>
      </c>
      <c r="B45" s="22" t="str" cm="1">
        <f t="array" ref="B45">IF(INDEX('申請表 Application Form'!$B$5:$Q$1048576,ROW()*6-10,COLUMN())=0,"",INDEX('申請表 Application Form'!$B$5:$Q$1048576,ROW()*6-10,COLUMN()))</f>
        <v/>
      </c>
      <c r="C45" s="21" t="str" cm="1">
        <f t="array" ref="C45">IF(INDEX('申請表 Application Form'!$B$5:$Q$1048576,ROW()*6-10,COLUMN())=0,"",INDEX('申請表 Application Form'!$B$5:$Q$1048576,ROW()*6-10,COLUMN()))</f>
        <v/>
      </c>
      <c r="D45" s="22" t="str" cm="1">
        <f t="array" ref="D45">IF(INDEX('申請表 Application Form'!$B$5:$Q$1048576,ROW()*6-10,COLUMN())=0,"",INDEX('申請表 Application Form'!$B$5:$Q$1048576,ROW()*6-10,COLUMN()))</f>
        <v/>
      </c>
      <c r="E45" s="22" t="str" cm="1">
        <f t="array" ref="E45">INDEX('申請表 Application Form'!$B$5:$Q$1048576,2+((ROW()-2)*6),5)</f>
        <v xml:space="preserve"> </v>
      </c>
      <c r="F45" s="22" t="str" cm="1">
        <f t="array" ref="F45">IF(INDEX('申請表 Application Form'!$B$5:$Q$1048576,2+((ROW()-2)*6),6)=0,"",INDEX('申請表 Application Form'!$B$5:$Q$1048576,2+((ROW()-2)*6),6))</f>
        <v/>
      </c>
      <c r="G45" s="22" t="str" cm="1">
        <f t="array" ref="G45">IF(INDEX('申請表 Application Form'!$B$5:$Q$1048576,2+((ROW()-2)*6),7)=0,"",INDEX('申請表 Application Form'!$B$5:$Q$1048576,2+((ROW()-2)*6),7))</f>
        <v/>
      </c>
      <c r="H45" s="22" t="str" cm="1">
        <f t="array" ref="H45">IF(INDEX('申請表 Application Form'!$B$5:$Q$1048576,3+((ROW()-2)*6),6)=0,"",INDEX('申請表 Application Form'!$B$5:$Q$1048576,3+((ROW()-2)*6),6))</f>
        <v/>
      </c>
      <c r="I45" s="22" t="str" cm="1">
        <f t="array" ref="I45">IF(INDEX('申請表 Application Form'!$B$5:$Q$1048576,3+((ROW()-2)*6),7)=0,"",INDEX('申請表 Application Form'!$B$5:$Q$1048576,3+((ROW()-2)*6),7))</f>
        <v/>
      </c>
      <c r="J45" s="22" t="str" cm="1">
        <f t="array" ref="J45">IF(INDEX('申請表 Application Form'!$B$5:$Q$1048576,4+((ROW()-2)*6),6)=0,"",INDEX('申請表 Application Form'!$B$5:$Q$1048576,4+((ROW()-2)*6),6))</f>
        <v/>
      </c>
      <c r="K45" s="22" t="str" cm="1">
        <f t="array" ref="K45">IF(INDEX('申請表 Application Form'!$B$5:$Q$1048576,4+((ROW()-2)*6),7)=0,"",INDEX('申請表 Application Form'!$B$5:$Q$1048576,4+((ROW()-2)*6),7))</f>
        <v/>
      </c>
      <c r="L45" s="22" t="str" cm="1">
        <f t="array" ref="L45">IF(INDEX('申請表 Application Form'!$B$5:$Q$1048576,5+((ROW()-2)*6),6)=0,"",INDEX('申請表 Application Form'!$B$5:$Q$1048576,5+((ROW()-2)*6),6))</f>
        <v/>
      </c>
      <c r="M45" s="22" t="str" cm="1">
        <f t="array" ref="M45">IF(INDEX('申請表 Application Form'!$B$5:$Q$1048576,5+((ROW()-2)*6),7)=0,"",INDEX('申請表 Application Form'!$B$5:$Q$1048576,5+((ROW()-2)*6),7))</f>
        <v/>
      </c>
      <c r="N45" s="22" t="str" cm="1">
        <f t="array" ref="N45">IF(INDEX('申請表 Application Form'!$B$5:$Q$1048576,6+((ROW()-2)*6),6)=0,"",INDEX('申請表 Application Form'!$B$5:$Q$1048576,6+((ROW()-2)*6),6))</f>
        <v/>
      </c>
      <c r="O45" s="22" t="str" cm="1">
        <f t="array" ref="O45">IF(INDEX('申請表 Application Form'!$B$5:$Q$1048576,6+((ROW()-2)*6),7)=0,"",INDEX('申請表 Application Form'!$B$5:$Q$1048576,6+((ROW()-2)*6),7))</f>
        <v/>
      </c>
      <c r="P45" s="22" t="str" cm="1">
        <f t="array" ref="P45">IF(INDEX('申請表 Application Form'!$B$5:$Q$1048576,7+((ROW()-2)*6),6)=0,"",INDEX('申請表 Application Form'!$B$5:$Q$1048576,7+((ROW()-2)*6),6))</f>
        <v/>
      </c>
      <c r="Q45" s="22" t="str" cm="1">
        <f t="array" ref="Q45">IF(INDEX('申請表 Application Form'!$B$5:$Q$1048576,7+((ROW()-2)*6),7)=0,"",INDEX('申請表 Application Form'!$B$5:$Q$1048576,7+((ROW()-2)*6),7))</f>
        <v/>
      </c>
      <c r="R45" s="14" t="str" cm="1">
        <f t="array" ref="R45">IF(INDEX('申請表 Application Form'!$B$5:$Q$1048576,ROW()*6-10,COLUMN()-10)=0,"",INDEX('申請表 Application Form'!$B$5:$Q$1048576,ROW()*6-10,COLUMN()-10))</f>
        <v/>
      </c>
      <c r="S45" s="21" t="str" cm="1">
        <f t="array" ref="S45">IF(INDEX('申請表 Application Form'!$B$5:$Q$1048576,ROW()*6-10,COLUMN()-10)=0,"",INDEX('申請表 Application Form'!$B$5:$Q$1048576,ROW()*6-10,COLUMN()-10))</f>
        <v/>
      </c>
      <c r="T45" s="21" t="str" cm="1">
        <f t="array" ref="T45">IF(INDEX('申請表 Application Form'!$B$5:$Q$1048576,ROW()*6-10,COLUMN()-10)=0,"",INDEX('申請表 Application Form'!$B$5:$Q$1048576,ROW()*6-10,COLUMN()-10))</f>
        <v/>
      </c>
      <c r="U45" s="22" t="str" cm="1">
        <f t="array" ref="U45">IF(INDEX('申請表 Application Form'!$B$5:$Q$1048576,ROW()*6-10,COLUMN()-10)=0,"",INDEX('申請表 Application Form'!$B$5:$Q$1048576,ROW()*6-10,COLUMN()-10))</f>
        <v/>
      </c>
      <c r="V45" s="21" t="str" cm="1">
        <f t="array" ref="V45">IF(INDEX('申請表 Application Form'!$B$5:$Q$1048576,ROW()*6-10,COLUMN()-10)=0,"",INDEX('申請表 Application Form'!$B$5:$Q$1048576,ROW()*6-10,COLUMN()-10))</f>
        <v/>
      </c>
      <c r="W45" s="22" t="str" cm="1">
        <f t="array" ref="W45">INDEX('申請表 Application Form'!$B$5:$Q$1048576,ROW()*6-10,COLUMN()-10)</f>
        <v/>
      </c>
      <c r="X45" s="21" t="str" cm="1">
        <f t="array" ref="X45">IF(INDEX('申請表 Application Form'!$B$5:$Q$1048576,ROW()*6-10,COLUMN()-10)=0,"",INDEX('申請表 Application Form'!$B$5:$Q$1048576,ROW()*6-10,COLUMN()-10))</f>
        <v/>
      </c>
      <c r="Y45" s="21" t="str" cm="1">
        <f t="array" ref="Y45">INDEX('申請表 Application Form'!$B$5:$Q$1048576,ROW()*6-10,COLUMN()-10)</f>
        <v/>
      </c>
      <c r="Z45" s="22" t="str" cm="1">
        <f t="array" ref="Z45">IF(INDEX('申請表 Application Form'!$B$5:$Q$1048576,ROW()*6-10,COLUMN()-10)=0,"",INDEX('申請表 Application Form'!$B$5:$Q$1048576,ROW()*6-10,COLUMN()-10))</f>
        <v/>
      </c>
    </row>
    <row r="46" spans="1:26">
      <c r="A46" s="21" t="str" cm="1">
        <f t="array" ref="A46">INDEX('申請表 Application Form'!$B$5:$Q$1048576,ROW()*6-10,COLUMN())</f>
        <v/>
      </c>
      <c r="B46" s="22" t="str" cm="1">
        <f t="array" ref="B46">IF(INDEX('申請表 Application Form'!$B$5:$Q$1048576,ROW()*6-10,COLUMN())=0,"",INDEX('申請表 Application Form'!$B$5:$Q$1048576,ROW()*6-10,COLUMN()))</f>
        <v/>
      </c>
      <c r="C46" s="21" t="str" cm="1">
        <f t="array" ref="C46">IF(INDEX('申請表 Application Form'!$B$5:$Q$1048576,ROW()*6-10,COLUMN())=0,"",INDEX('申請表 Application Form'!$B$5:$Q$1048576,ROW()*6-10,COLUMN()))</f>
        <v/>
      </c>
      <c r="D46" s="22" t="str" cm="1">
        <f t="array" ref="D46">IF(INDEX('申請表 Application Form'!$B$5:$Q$1048576,ROW()*6-10,COLUMN())=0,"",INDEX('申請表 Application Form'!$B$5:$Q$1048576,ROW()*6-10,COLUMN()))</f>
        <v/>
      </c>
      <c r="E46" s="22" t="str" cm="1">
        <f t="array" ref="E46">INDEX('申請表 Application Form'!$B$5:$Q$1048576,2+((ROW()-2)*6),5)</f>
        <v xml:space="preserve"> </v>
      </c>
      <c r="F46" s="22" t="str" cm="1">
        <f t="array" ref="F46">IF(INDEX('申請表 Application Form'!$B$5:$Q$1048576,2+((ROW()-2)*6),6)=0,"",INDEX('申請表 Application Form'!$B$5:$Q$1048576,2+((ROW()-2)*6),6))</f>
        <v/>
      </c>
      <c r="G46" s="22" t="str" cm="1">
        <f t="array" ref="G46">IF(INDEX('申請表 Application Form'!$B$5:$Q$1048576,2+((ROW()-2)*6),7)=0,"",INDEX('申請表 Application Form'!$B$5:$Q$1048576,2+((ROW()-2)*6),7))</f>
        <v/>
      </c>
      <c r="H46" s="22" t="str" cm="1">
        <f t="array" ref="H46">IF(INDEX('申請表 Application Form'!$B$5:$Q$1048576,3+((ROW()-2)*6),6)=0,"",INDEX('申請表 Application Form'!$B$5:$Q$1048576,3+((ROW()-2)*6),6))</f>
        <v/>
      </c>
      <c r="I46" s="22" t="str" cm="1">
        <f t="array" ref="I46">IF(INDEX('申請表 Application Form'!$B$5:$Q$1048576,3+((ROW()-2)*6),7)=0,"",INDEX('申請表 Application Form'!$B$5:$Q$1048576,3+((ROW()-2)*6),7))</f>
        <v/>
      </c>
      <c r="J46" s="22" t="str" cm="1">
        <f t="array" ref="J46">IF(INDEX('申請表 Application Form'!$B$5:$Q$1048576,4+((ROW()-2)*6),6)=0,"",INDEX('申請表 Application Form'!$B$5:$Q$1048576,4+((ROW()-2)*6),6))</f>
        <v/>
      </c>
      <c r="K46" s="22" t="str" cm="1">
        <f t="array" ref="K46">IF(INDEX('申請表 Application Form'!$B$5:$Q$1048576,4+((ROW()-2)*6),7)=0,"",INDEX('申請表 Application Form'!$B$5:$Q$1048576,4+((ROW()-2)*6),7))</f>
        <v/>
      </c>
      <c r="L46" s="22" t="str" cm="1">
        <f t="array" ref="L46">IF(INDEX('申請表 Application Form'!$B$5:$Q$1048576,5+((ROW()-2)*6),6)=0,"",INDEX('申請表 Application Form'!$B$5:$Q$1048576,5+((ROW()-2)*6),6))</f>
        <v/>
      </c>
      <c r="M46" s="22" t="str" cm="1">
        <f t="array" ref="M46">IF(INDEX('申請表 Application Form'!$B$5:$Q$1048576,5+((ROW()-2)*6),7)=0,"",INDEX('申請表 Application Form'!$B$5:$Q$1048576,5+((ROW()-2)*6),7))</f>
        <v/>
      </c>
      <c r="N46" s="22" t="str" cm="1">
        <f t="array" ref="N46">IF(INDEX('申請表 Application Form'!$B$5:$Q$1048576,6+((ROW()-2)*6),6)=0,"",INDEX('申請表 Application Form'!$B$5:$Q$1048576,6+((ROW()-2)*6),6))</f>
        <v/>
      </c>
      <c r="O46" s="22" t="str" cm="1">
        <f t="array" ref="O46">IF(INDEX('申請表 Application Form'!$B$5:$Q$1048576,6+((ROW()-2)*6),7)=0,"",INDEX('申請表 Application Form'!$B$5:$Q$1048576,6+((ROW()-2)*6),7))</f>
        <v/>
      </c>
      <c r="P46" s="22" t="str" cm="1">
        <f t="array" ref="P46">IF(INDEX('申請表 Application Form'!$B$5:$Q$1048576,7+((ROW()-2)*6),6)=0,"",INDEX('申請表 Application Form'!$B$5:$Q$1048576,7+((ROW()-2)*6),6))</f>
        <v/>
      </c>
      <c r="Q46" s="22" t="str" cm="1">
        <f t="array" ref="Q46">IF(INDEX('申請表 Application Form'!$B$5:$Q$1048576,7+((ROW()-2)*6),7)=0,"",INDEX('申請表 Application Form'!$B$5:$Q$1048576,7+((ROW()-2)*6),7))</f>
        <v/>
      </c>
      <c r="R46" s="14" t="str" cm="1">
        <f t="array" ref="R46">IF(INDEX('申請表 Application Form'!$B$5:$Q$1048576,ROW()*6-10,COLUMN()-10)=0,"",INDEX('申請表 Application Form'!$B$5:$Q$1048576,ROW()*6-10,COLUMN()-10))</f>
        <v/>
      </c>
      <c r="S46" s="21" t="str" cm="1">
        <f t="array" ref="S46">IF(INDEX('申請表 Application Form'!$B$5:$Q$1048576,ROW()*6-10,COLUMN()-10)=0,"",INDEX('申請表 Application Form'!$B$5:$Q$1048576,ROW()*6-10,COLUMN()-10))</f>
        <v/>
      </c>
      <c r="T46" s="21" t="str" cm="1">
        <f t="array" ref="T46">IF(INDEX('申請表 Application Form'!$B$5:$Q$1048576,ROW()*6-10,COLUMN()-10)=0,"",INDEX('申請表 Application Form'!$B$5:$Q$1048576,ROW()*6-10,COLUMN()-10))</f>
        <v/>
      </c>
      <c r="U46" s="22" t="str" cm="1">
        <f t="array" ref="U46">IF(INDEX('申請表 Application Form'!$B$5:$Q$1048576,ROW()*6-10,COLUMN()-10)=0,"",INDEX('申請表 Application Form'!$B$5:$Q$1048576,ROW()*6-10,COLUMN()-10))</f>
        <v/>
      </c>
      <c r="V46" s="21" t="str" cm="1">
        <f t="array" ref="V46">IF(INDEX('申請表 Application Form'!$B$5:$Q$1048576,ROW()*6-10,COLUMN()-10)=0,"",INDEX('申請表 Application Form'!$B$5:$Q$1048576,ROW()*6-10,COLUMN()-10))</f>
        <v/>
      </c>
      <c r="W46" s="22" t="str" cm="1">
        <f t="array" ref="W46">INDEX('申請表 Application Form'!$B$5:$Q$1048576,ROW()*6-10,COLUMN()-10)</f>
        <v/>
      </c>
      <c r="X46" s="21" t="str" cm="1">
        <f t="array" ref="X46">IF(INDEX('申請表 Application Form'!$B$5:$Q$1048576,ROW()*6-10,COLUMN()-10)=0,"",INDEX('申請表 Application Form'!$B$5:$Q$1048576,ROW()*6-10,COLUMN()-10))</f>
        <v/>
      </c>
      <c r="Y46" s="21" t="str" cm="1">
        <f t="array" ref="Y46">INDEX('申請表 Application Form'!$B$5:$Q$1048576,ROW()*6-10,COLUMN()-10)</f>
        <v/>
      </c>
      <c r="Z46" s="22" t="str" cm="1">
        <f t="array" ref="Z46">IF(INDEX('申請表 Application Form'!$B$5:$Q$1048576,ROW()*6-10,COLUMN()-10)=0,"",INDEX('申請表 Application Form'!$B$5:$Q$1048576,ROW()*6-10,COLUMN()-10))</f>
        <v/>
      </c>
    </row>
    <row r="47" spans="1:26">
      <c r="A47" s="21" t="str" cm="1">
        <f t="array" ref="A47">INDEX('申請表 Application Form'!$B$5:$Q$1048576,ROW()*6-10,COLUMN())</f>
        <v/>
      </c>
      <c r="B47" s="22" t="str" cm="1">
        <f t="array" ref="B47">IF(INDEX('申請表 Application Form'!$B$5:$Q$1048576,ROW()*6-10,COLUMN())=0,"",INDEX('申請表 Application Form'!$B$5:$Q$1048576,ROW()*6-10,COLUMN()))</f>
        <v/>
      </c>
      <c r="C47" s="21" t="str" cm="1">
        <f t="array" ref="C47">IF(INDEX('申請表 Application Form'!$B$5:$Q$1048576,ROW()*6-10,COLUMN())=0,"",INDEX('申請表 Application Form'!$B$5:$Q$1048576,ROW()*6-10,COLUMN()))</f>
        <v/>
      </c>
      <c r="D47" s="22" t="str" cm="1">
        <f t="array" ref="D47">IF(INDEX('申請表 Application Form'!$B$5:$Q$1048576,ROW()*6-10,COLUMN())=0,"",INDEX('申請表 Application Form'!$B$5:$Q$1048576,ROW()*6-10,COLUMN()))</f>
        <v/>
      </c>
      <c r="E47" s="22" t="str" cm="1">
        <f t="array" ref="E47">INDEX('申請表 Application Form'!$B$5:$Q$1048576,2+((ROW()-2)*6),5)</f>
        <v xml:space="preserve"> </v>
      </c>
      <c r="F47" s="22" t="str" cm="1">
        <f t="array" ref="F47">IF(INDEX('申請表 Application Form'!$B$5:$Q$1048576,2+((ROW()-2)*6),6)=0,"",INDEX('申請表 Application Form'!$B$5:$Q$1048576,2+((ROW()-2)*6),6))</f>
        <v/>
      </c>
      <c r="G47" s="22" t="str" cm="1">
        <f t="array" ref="G47">IF(INDEX('申請表 Application Form'!$B$5:$Q$1048576,2+((ROW()-2)*6),7)=0,"",INDEX('申請表 Application Form'!$B$5:$Q$1048576,2+((ROW()-2)*6),7))</f>
        <v/>
      </c>
      <c r="H47" s="22" t="str" cm="1">
        <f t="array" ref="H47">IF(INDEX('申請表 Application Form'!$B$5:$Q$1048576,3+((ROW()-2)*6),6)=0,"",INDEX('申請表 Application Form'!$B$5:$Q$1048576,3+((ROW()-2)*6),6))</f>
        <v/>
      </c>
      <c r="I47" s="22" t="str" cm="1">
        <f t="array" ref="I47">IF(INDEX('申請表 Application Form'!$B$5:$Q$1048576,3+((ROW()-2)*6),7)=0,"",INDEX('申請表 Application Form'!$B$5:$Q$1048576,3+((ROW()-2)*6),7))</f>
        <v/>
      </c>
      <c r="J47" s="22" t="str" cm="1">
        <f t="array" ref="J47">IF(INDEX('申請表 Application Form'!$B$5:$Q$1048576,4+((ROW()-2)*6),6)=0,"",INDEX('申請表 Application Form'!$B$5:$Q$1048576,4+((ROW()-2)*6),6))</f>
        <v/>
      </c>
      <c r="K47" s="22" t="str" cm="1">
        <f t="array" ref="K47">IF(INDEX('申請表 Application Form'!$B$5:$Q$1048576,4+((ROW()-2)*6),7)=0,"",INDEX('申請表 Application Form'!$B$5:$Q$1048576,4+((ROW()-2)*6),7))</f>
        <v/>
      </c>
      <c r="L47" s="22" t="str" cm="1">
        <f t="array" ref="L47">IF(INDEX('申請表 Application Form'!$B$5:$Q$1048576,5+((ROW()-2)*6),6)=0,"",INDEX('申請表 Application Form'!$B$5:$Q$1048576,5+((ROW()-2)*6),6))</f>
        <v/>
      </c>
      <c r="M47" s="22" t="str" cm="1">
        <f t="array" ref="M47">IF(INDEX('申請表 Application Form'!$B$5:$Q$1048576,5+((ROW()-2)*6),7)=0,"",INDEX('申請表 Application Form'!$B$5:$Q$1048576,5+((ROW()-2)*6),7))</f>
        <v/>
      </c>
      <c r="N47" s="22" t="str" cm="1">
        <f t="array" ref="N47">IF(INDEX('申請表 Application Form'!$B$5:$Q$1048576,6+((ROW()-2)*6),6)=0,"",INDEX('申請表 Application Form'!$B$5:$Q$1048576,6+((ROW()-2)*6),6))</f>
        <v/>
      </c>
      <c r="O47" s="22" t="str" cm="1">
        <f t="array" ref="O47">IF(INDEX('申請表 Application Form'!$B$5:$Q$1048576,6+((ROW()-2)*6),7)=0,"",INDEX('申請表 Application Form'!$B$5:$Q$1048576,6+((ROW()-2)*6),7))</f>
        <v/>
      </c>
      <c r="P47" s="22" t="str" cm="1">
        <f t="array" ref="P47">IF(INDEX('申請表 Application Form'!$B$5:$Q$1048576,7+((ROW()-2)*6),6)=0,"",INDEX('申請表 Application Form'!$B$5:$Q$1048576,7+((ROW()-2)*6),6))</f>
        <v/>
      </c>
      <c r="Q47" s="22" t="str" cm="1">
        <f t="array" ref="Q47">IF(INDEX('申請表 Application Form'!$B$5:$Q$1048576,7+((ROW()-2)*6),7)=0,"",INDEX('申請表 Application Form'!$B$5:$Q$1048576,7+((ROW()-2)*6),7))</f>
        <v/>
      </c>
      <c r="R47" s="14" t="str" cm="1">
        <f t="array" ref="R47">IF(INDEX('申請表 Application Form'!$B$5:$Q$1048576,ROW()*6-10,COLUMN()-10)=0,"",INDEX('申請表 Application Form'!$B$5:$Q$1048576,ROW()*6-10,COLUMN()-10))</f>
        <v/>
      </c>
      <c r="S47" s="21" t="str" cm="1">
        <f t="array" ref="S47">IF(INDEX('申請表 Application Form'!$B$5:$Q$1048576,ROW()*6-10,COLUMN()-10)=0,"",INDEX('申請表 Application Form'!$B$5:$Q$1048576,ROW()*6-10,COLUMN()-10))</f>
        <v/>
      </c>
      <c r="T47" s="21" t="str" cm="1">
        <f t="array" ref="T47">IF(INDEX('申請表 Application Form'!$B$5:$Q$1048576,ROW()*6-10,COLUMN()-10)=0,"",INDEX('申請表 Application Form'!$B$5:$Q$1048576,ROW()*6-10,COLUMN()-10))</f>
        <v/>
      </c>
      <c r="U47" s="22" t="str" cm="1">
        <f t="array" ref="U47">IF(INDEX('申請表 Application Form'!$B$5:$Q$1048576,ROW()*6-10,COLUMN()-10)=0,"",INDEX('申請表 Application Form'!$B$5:$Q$1048576,ROW()*6-10,COLUMN()-10))</f>
        <v/>
      </c>
      <c r="V47" s="21" t="str" cm="1">
        <f t="array" ref="V47">IF(INDEX('申請表 Application Form'!$B$5:$Q$1048576,ROW()*6-10,COLUMN()-10)=0,"",INDEX('申請表 Application Form'!$B$5:$Q$1048576,ROW()*6-10,COLUMN()-10))</f>
        <v/>
      </c>
      <c r="W47" s="22" t="str" cm="1">
        <f t="array" ref="W47">INDEX('申請表 Application Form'!$B$5:$Q$1048576,ROW()*6-10,COLUMN()-10)</f>
        <v/>
      </c>
      <c r="X47" s="21" t="str" cm="1">
        <f t="array" ref="X47">IF(INDEX('申請表 Application Form'!$B$5:$Q$1048576,ROW()*6-10,COLUMN()-10)=0,"",INDEX('申請表 Application Form'!$B$5:$Q$1048576,ROW()*6-10,COLUMN()-10))</f>
        <v/>
      </c>
      <c r="Y47" s="21" t="str" cm="1">
        <f t="array" ref="Y47">INDEX('申請表 Application Form'!$B$5:$Q$1048576,ROW()*6-10,COLUMN()-10)</f>
        <v/>
      </c>
      <c r="Z47" s="22" t="str" cm="1">
        <f t="array" ref="Z47">IF(INDEX('申請表 Application Form'!$B$5:$Q$1048576,ROW()*6-10,COLUMN()-10)=0,"",INDEX('申請表 Application Form'!$B$5:$Q$1048576,ROW()*6-10,COLUMN()-10))</f>
        <v/>
      </c>
    </row>
    <row r="48" spans="1:26">
      <c r="A48" s="21" t="str" cm="1">
        <f t="array" ref="A48">INDEX('申請表 Application Form'!$B$5:$Q$1048576,ROW()*6-10,COLUMN())</f>
        <v/>
      </c>
      <c r="B48" s="22" t="str" cm="1">
        <f t="array" ref="B48">IF(INDEX('申請表 Application Form'!$B$5:$Q$1048576,ROW()*6-10,COLUMN())=0,"",INDEX('申請表 Application Form'!$B$5:$Q$1048576,ROW()*6-10,COLUMN()))</f>
        <v/>
      </c>
      <c r="C48" s="21" t="str" cm="1">
        <f t="array" ref="C48">IF(INDEX('申請表 Application Form'!$B$5:$Q$1048576,ROW()*6-10,COLUMN())=0,"",INDEX('申請表 Application Form'!$B$5:$Q$1048576,ROW()*6-10,COLUMN()))</f>
        <v/>
      </c>
      <c r="D48" s="22" t="str" cm="1">
        <f t="array" ref="D48">IF(INDEX('申請表 Application Form'!$B$5:$Q$1048576,ROW()*6-10,COLUMN())=0,"",INDEX('申請表 Application Form'!$B$5:$Q$1048576,ROW()*6-10,COLUMN()))</f>
        <v/>
      </c>
      <c r="E48" s="22" t="str" cm="1">
        <f t="array" ref="E48">INDEX('申請表 Application Form'!$B$5:$Q$1048576,2+((ROW()-2)*6),5)</f>
        <v xml:space="preserve"> </v>
      </c>
      <c r="F48" s="22" t="str" cm="1">
        <f t="array" ref="F48">IF(INDEX('申請表 Application Form'!$B$5:$Q$1048576,2+((ROW()-2)*6),6)=0,"",INDEX('申請表 Application Form'!$B$5:$Q$1048576,2+((ROW()-2)*6),6))</f>
        <v/>
      </c>
      <c r="G48" s="22" t="str" cm="1">
        <f t="array" ref="G48">IF(INDEX('申請表 Application Form'!$B$5:$Q$1048576,2+((ROW()-2)*6),7)=0,"",INDEX('申請表 Application Form'!$B$5:$Q$1048576,2+((ROW()-2)*6),7))</f>
        <v/>
      </c>
      <c r="H48" s="22" t="str" cm="1">
        <f t="array" ref="H48">IF(INDEX('申請表 Application Form'!$B$5:$Q$1048576,3+((ROW()-2)*6),6)=0,"",INDEX('申請表 Application Form'!$B$5:$Q$1048576,3+((ROW()-2)*6),6))</f>
        <v/>
      </c>
      <c r="I48" s="22" t="str" cm="1">
        <f t="array" ref="I48">IF(INDEX('申請表 Application Form'!$B$5:$Q$1048576,3+((ROW()-2)*6),7)=0,"",INDEX('申請表 Application Form'!$B$5:$Q$1048576,3+((ROW()-2)*6),7))</f>
        <v/>
      </c>
      <c r="J48" s="22" t="str" cm="1">
        <f t="array" ref="J48">IF(INDEX('申請表 Application Form'!$B$5:$Q$1048576,4+((ROW()-2)*6),6)=0,"",INDEX('申請表 Application Form'!$B$5:$Q$1048576,4+((ROW()-2)*6),6))</f>
        <v/>
      </c>
      <c r="K48" s="22" t="str" cm="1">
        <f t="array" ref="K48">IF(INDEX('申請表 Application Form'!$B$5:$Q$1048576,4+((ROW()-2)*6),7)=0,"",INDEX('申請表 Application Form'!$B$5:$Q$1048576,4+((ROW()-2)*6),7))</f>
        <v/>
      </c>
      <c r="L48" s="22" t="str" cm="1">
        <f t="array" ref="L48">IF(INDEX('申請表 Application Form'!$B$5:$Q$1048576,5+((ROW()-2)*6),6)=0,"",INDEX('申請表 Application Form'!$B$5:$Q$1048576,5+((ROW()-2)*6),6))</f>
        <v/>
      </c>
      <c r="M48" s="22" t="str" cm="1">
        <f t="array" ref="M48">IF(INDEX('申請表 Application Form'!$B$5:$Q$1048576,5+((ROW()-2)*6),7)=0,"",INDEX('申請表 Application Form'!$B$5:$Q$1048576,5+((ROW()-2)*6),7))</f>
        <v/>
      </c>
      <c r="N48" s="22" t="str" cm="1">
        <f t="array" ref="N48">IF(INDEX('申請表 Application Form'!$B$5:$Q$1048576,6+((ROW()-2)*6),6)=0,"",INDEX('申請表 Application Form'!$B$5:$Q$1048576,6+((ROW()-2)*6),6))</f>
        <v/>
      </c>
      <c r="O48" s="22" t="str" cm="1">
        <f t="array" ref="O48">IF(INDEX('申請表 Application Form'!$B$5:$Q$1048576,6+((ROW()-2)*6),7)=0,"",INDEX('申請表 Application Form'!$B$5:$Q$1048576,6+((ROW()-2)*6),7))</f>
        <v/>
      </c>
      <c r="P48" s="22" t="str" cm="1">
        <f t="array" ref="P48">IF(INDEX('申請表 Application Form'!$B$5:$Q$1048576,7+((ROW()-2)*6),6)=0,"",INDEX('申請表 Application Form'!$B$5:$Q$1048576,7+((ROW()-2)*6),6))</f>
        <v/>
      </c>
      <c r="Q48" s="22" t="str" cm="1">
        <f t="array" ref="Q48">IF(INDEX('申請表 Application Form'!$B$5:$Q$1048576,7+((ROW()-2)*6),7)=0,"",INDEX('申請表 Application Form'!$B$5:$Q$1048576,7+((ROW()-2)*6),7))</f>
        <v/>
      </c>
      <c r="R48" s="14" t="str" cm="1">
        <f t="array" ref="R48">IF(INDEX('申請表 Application Form'!$B$5:$Q$1048576,ROW()*6-10,COLUMN()-10)=0,"",INDEX('申請表 Application Form'!$B$5:$Q$1048576,ROW()*6-10,COLUMN()-10))</f>
        <v/>
      </c>
      <c r="S48" s="21" t="str" cm="1">
        <f t="array" ref="S48">IF(INDEX('申請表 Application Form'!$B$5:$Q$1048576,ROW()*6-10,COLUMN()-10)=0,"",INDEX('申請表 Application Form'!$B$5:$Q$1048576,ROW()*6-10,COLUMN()-10))</f>
        <v/>
      </c>
      <c r="T48" s="21" t="str" cm="1">
        <f t="array" ref="T48">IF(INDEX('申請表 Application Form'!$B$5:$Q$1048576,ROW()*6-10,COLUMN()-10)=0,"",INDEX('申請表 Application Form'!$B$5:$Q$1048576,ROW()*6-10,COLUMN()-10))</f>
        <v/>
      </c>
      <c r="U48" s="22" t="str" cm="1">
        <f t="array" ref="U48">IF(INDEX('申請表 Application Form'!$B$5:$Q$1048576,ROW()*6-10,COLUMN()-10)=0,"",INDEX('申請表 Application Form'!$B$5:$Q$1048576,ROW()*6-10,COLUMN()-10))</f>
        <v/>
      </c>
      <c r="V48" s="21" t="str" cm="1">
        <f t="array" ref="V48">IF(INDEX('申請表 Application Form'!$B$5:$Q$1048576,ROW()*6-10,COLUMN()-10)=0,"",INDEX('申請表 Application Form'!$B$5:$Q$1048576,ROW()*6-10,COLUMN()-10))</f>
        <v/>
      </c>
      <c r="W48" s="22" t="str" cm="1">
        <f t="array" ref="W48">INDEX('申請表 Application Form'!$B$5:$Q$1048576,ROW()*6-10,COLUMN()-10)</f>
        <v/>
      </c>
      <c r="X48" s="21" t="str" cm="1">
        <f t="array" ref="X48">IF(INDEX('申請表 Application Form'!$B$5:$Q$1048576,ROW()*6-10,COLUMN()-10)=0,"",INDEX('申請表 Application Form'!$B$5:$Q$1048576,ROW()*6-10,COLUMN()-10))</f>
        <v/>
      </c>
      <c r="Y48" s="21" t="str" cm="1">
        <f t="array" ref="Y48">INDEX('申請表 Application Form'!$B$5:$Q$1048576,ROW()*6-10,COLUMN()-10)</f>
        <v/>
      </c>
      <c r="Z48" s="22" t="str" cm="1">
        <f t="array" ref="Z48">IF(INDEX('申請表 Application Form'!$B$5:$Q$1048576,ROW()*6-10,COLUMN()-10)=0,"",INDEX('申請表 Application Form'!$B$5:$Q$1048576,ROW()*6-10,COLUMN()-10))</f>
        <v/>
      </c>
    </row>
    <row r="49" spans="1:26">
      <c r="A49" s="21" t="str" cm="1">
        <f t="array" ref="A49">INDEX('申請表 Application Form'!$B$5:$Q$1048576,ROW()*6-10,COLUMN())</f>
        <v/>
      </c>
      <c r="B49" s="22" t="str" cm="1">
        <f t="array" ref="B49">IF(INDEX('申請表 Application Form'!$B$5:$Q$1048576,ROW()*6-10,COLUMN())=0,"",INDEX('申請表 Application Form'!$B$5:$Q$1048576,ROW()*6-10,COLUMN()))</f>
        <v/>
      </c>
      <c r="C49" s="21" t="str" cm="1">
        <f t="array" ref="C49">IF(INDEX('申請表 Application Form'!$B$5:$Q$1048576,ROW()*6-10,COLUMN())=0,"",INDEX('申請表 Application Form'!$B$5:$Q$1048576,ROW()*6-10,COLUMN()))</f>
        <v/>
      </c>
      <c r="D49" s="22" t="str" cm="1">
        <f t="array" ref="D49">IF(INDEX('申請表 Application Form'!$B$5:$Q$1048576,ROW()*6-10,COLUMN())=0,"",INDEX('申請表 Application Form'!$B$5:$Q$1048576,ROW()*6-10,COLUMN()))</f>
        <v/>
      </c>
      <c r="E49" s="22" t="str" cm="1">
        <f t="array" ref="E49">INDEX('申請表 Application Form'!$B$5:$Q$1048576,2+((ROW()-2)*6),5)</f>
        <v xml:space="preserve"> </v>
      </c>
      <c r="F49" s="22" t="str" cm="1">
        <f t="array" ref="F49">IF(INDEX('申請表 Application Form'!$B$5:$Q$1048576,2+((ROW()-2)*6),6)=0,"",INDEX('申請表 Application Form'!$B$5:$Q$1048576,2+((ROW()-2)*6),6))</f>
        <v/>
      </c>
      <c r="G49" s="22" t="str" cm="1">
        <f t="array" ref="G49">IF(INDEX('申請表 Application Form'!$B$5:$Q$1048576,2+((ROW()-2)*6),7)=0,"",INDEX('申請表 Application Form'!$B$5:$Q$1048576,2+((ROW()-2)*6),7))</f>
        <v/>
      </c>
      <c r="H49" s="22" t="str" cm="1">
        <f t="array" ref="H49">IF(INDEX('申請表 Application Form'!$B$5:$Q$1048576,3+((ROW()-2)*6),6)=0,"",INDEX('申請表 Application Form'!$B$5:$Q$1048576,3+((ROW()-2)*6),6))</f>
        <v/>
      </c>
      <c r="I49" s="22" t="str" cm="1">
        <f t="array" ref="I49">IF(INDEX('申請表 Application Form'!$B$5:$Q$1048576,3+((ROW()-2)*6),7)=0,"",INDEX('申請表 Application Form'!$B$5:$Q$1048576,3+((ROW()-2)*6),7))</f>
        <v/>
      </c>
      <c r="J49" s="22" t="str" cm="1">
        <f t="array" ref="J49">IF(INDEX('申請表 Application Form'!$B$5:$Q$1048576,4+((ROW()-2)*6),6)=0,"",INDEX('申請表 Application Form'!$B$5:$Q$1048576,4+((ROW()-2)*6),6))</f>
        <v/>
      </c>
      <c r="K49" s="22" t="str" cm="1">
        <f t="array" ref="K49">IF(INDEX('申請表 Application Form'!$B$5:$Q$1048576,4+((ROW()-2)*6),7)=0,"",INDEX('申請表 Application Form'!$B$5:$Q$1048576,4+((ROW()-2)*6),7))</f>
        <v/>
      </c>
      <c r="L49" s="22" t="str" cm="1">
        <f t="array" ref="L49">IF(INDEX('申請表 Application Form'!$B$5:$Q$1048576,5+((ROW()-2)*6),6)=0,"",INDEX('申請表 Application Form'!$B$5:$Q$1048576,5+((ROW()-2)*6),6))</f>
        <v/>
      </c>
      <c r="M49" s="22" t="str" cm="1">
        <f t="array" ref="M49">IF(INDEX('申請表 Application Form'!$B$5:$Q$1048576,5+((ROW()-2)*6),7)=0,"",INDEX('申請表 Application Form'!$B$5:$Q$1048576,5+((ROW()-2)*6),7))</f>
        <v/>
      </c>
      <c r="N49" s="22" t="str" cm="1">
        <f t="array" ref="N49">IF(INDEX('申請表 Application Form'!$B$5:$Q$1048576,6+((ROW()-2)*6),6)=0,"",INDEX('申請表 Application Form'!$B$5:$Q$1048576,6+((ROW()-2)*6),6))</f>
        <v/>
      </c>
      <c r="O49" s="22" t="str" cm="1">
        <f t="array" ref="O49">IF(INDEX('申請表 Application Form'!$B$5:$Q$1048576,6+((ROW()-2)*6),7)=0,"",INDEX('申請表 Application Form'!$B$5:$Q$1048576,6+((ROW()-2)*6),7))</f>
        <v/>
      </c>
      <c r="P49" s="22" t="str" cm="1">
        <f t="array" ref="P49">IF(INDEX('申請表 Application Form'!$B$5:$Q$1048576,7+((ROW()-2)*6),6)=0,"",INDEX('申請表 Application Form'!$B$5:$Q$1048576,7+((ROW()-2)*6),6))</f>
        <v/>
      </c>
      <c r="Q49" s="22" t="str" cm="1">
        <f t="array" ref="Q49">IF(INDEX('申請表 Application Form'!$B$5:$Q$1048576,7+((ROW()-2)*6),7)=0,"",INDEX('申請表 Application Form'!$B$5:$Q$1048576,7+((ROW()-2)*6),7))</f>
        <v/>
      </c>
      <c r="R49" s="14" t="str" cm="1">
        <f t="array" ref="R49">IF(INDEX('申請表 Application Form'!$B$5:$Q$1048576,ROW()*6-10,COLUMN()-10)=0,"",INDEX('申請表 Application Form'!$B$5:$Q$1048576,ROW()*6-10,COLUMN()-10))</f>
        <v/>
      </c>
      <c r="S49" s="21" t="str" cm="1">
        <f t="array" ref="S49">IF(INDEX('申請表 Application Form'!$B$5:$Q$1048576,ROW()*6-10,COLUMN()-10)=0,"",INDEX('申請表 Application Form'!$B$5:$Q$1048576,ROW()*6-10,COLUMN()-10))</f>
        <v/>
      </c>
      <c r="T49" s="21" t="str" cm="1">
        <f t="array" ref="T49">IF(INDEX('申請表 Application Form'!$B$5:$Q$1048576,ROW()*6-10,COLUMN()-10)=0,"",INDEX('申請表 Application Form'!$B$5:$Q$1048576,ROW()*6-10,COLUMN()-10))</f>
        <v/>
      </c>
      <c r="U49" s="22" t="str" cm="1">
        <f t="array" ref="U49">IF(INDEX('申請表 Application Form'!$B$5:$Q$1048576,ROW()*6-10,COLUMN()-10)=0,"",INDEX('申請表 Application Form'!$B$5:$Q$1048576,ROW()*6-10,COLUMN()-10))</f>
        <v/>
      </c>
      <c r="V49" s="21" t="str" cm="1">
        <f t="array" ref="V49">IF(INDEX('申請表 Application Form'!$B$5:$Q$1048576,ROW()*6-10,COLUMN()-10)=0,"",INDEX('申請表 Application Form'!$B$5:$Q$1048576,ROW()*6-10,COLUMN()-10))</f>
        <v/>
      </c>
      <c r="W49" s="22" t="str" cm="1">
        <f t="array" ref="W49">INDEX('申請表 Application Form'!$B$5:$Q$1048576,ROW()*6-10,COLUMN()-10)</f>
        <v/>
      </c>
      <c r="X49" s="21" t="str" cm="1">
        <f t="array" ref="X49">IF(INDEX('申請表 Application Form'!$B$5:$Q$1048576,ROW()*6-10,COLUMN()-10)=0,"",INDEX('申請表 Application Form'!$B$5:$Q$1048576,ROW()*6-10,COLUMN()-10))</f>
        <v/>
      </c>
      <c r="Y49" s="21" t="str" cm="1">
        <f t="array" ref="Y49">INDEX('申請表 Application Form'!$B$5:$Q$1048576,ROW()*6-10,COLUMN()-10)</f>
        <v/>
      </c>
      <c r="Z49" s="22" t="str" cm="1">
        <f t="array" ref="Z49">IF(INDEX('申請表 Application Form'!$B$5:$Q$1048576,ROW()*6-10,COLUMN()-10)=0,"",INDEX('申請表 Application Form'!$B$5:$Q$1048576,ROW()*6-10,COLUMN()-10))</f>
        <v/>
      </c>
    </row>
    <row r="50" spans="1:26">
      <c r="A50" s="21" t="str" cm="1">
        <f t="array" ref="A50">INDEX('申請表 Application Form'!$B$5:$Q$1048576,ROW()*6-10,COLUMN())</f>
        <v/>
      </c>
      <c r="B50" s="22" t="str" cm="1">
        <f t="array" ref="B50">IF(INDEX('申請表 Application Form'!$B$5:$Q$1048576,ROW()*6-10,COLUMN())=0,"",INDEX('申請表 Application Form'!$B$5:$Q$1048576,ROW()*6-10,COLUMN()))</f>
        <v/>
      </c>
      <c r="C50" s="21" t="str" cm="1">
        <f t="array" ref="C50">IF(INDEX('申請表 Application Form'!$B$5:$Q$1048576,ROW()*6-10,COLUMN())=0,"",INDEX('申請表 Application Form'!$B$5:$Q$1048576,ROW()*6-10,COLUMN()))</f>
        <v/>
      </c>
      <c r="D50" s="22" t="str" cm="1">
        <f t="array" ref="D50">IF(INDEX('申請表 Application Form'!$B$5:$Q$1048576,ROW()*6-10,COLUMN())=0,"",INDEX('申請表 Application Form'!$B$5:$Q$1048576,ROW()*6-10,COLUMN()))</f>
        <v/>
      </c>
      <c r="E50" s="22" t="str" cm="1">
        <f t="array" ref="E50">INDEX('申請表 Application Form'!$B$5:$Q$1048576,2+((ROW()-2)*6),5)</f>
        <v xml:space="preserve"> </v>
      </c>
      <c r="F50" s="22" t="str" cm="1">
        <f t="array" ref="F50">IF(INDEX('申請表 Application Form'!$B$5:$Q$1048576,2+((ROW()-2)*6),6)=0,"",INDEX('申請表 Application Form'!$B$5:$Q$1048576,2+((ROW()-2)*6),6))</f>
        <v/>
      </c>
      <c r="G50" s="22" t="str" cm="1">
        <f t="array" ref="G50">IF(INDEX('申請表 Application Form'!$B$5:$Q$1048576,2+((ROW()-2)*6),7)=0,"",INDEX('申請表 Application Form'!$B$5:$Q$1048576,2+((ROW()-2)*6),7))</f>
        <v/>
      </c>
      <c r="H50" s="22" t="str" cm="1">
        <f t="array" ref="H50">IF(INDEX('申請表 Application Form'!$B$5:$Q$1048576,3+((ROW()-2)*6),6)=0,"",INDEX('申請表 Application Form'!$B$5:$Q$1048576,3+((ROW()-2)*6),6))</f>
        <v/>
      </c>
      <c r="I50" s="22" t="str" cm="1">
        <f t="array" ref="I50">IF(INDEX('申請表 Application Form'!$B$5:$Q$1048576,3+((ROW()-2)*6),7)=0,"",INDEX('申請表 Application Form'!$B$5:$Q$1048576,3+((ROW()-2)*6),7))</f>
        <v/>
      </c>
      <c r="J50" s="22" t="str" cm="1">
        <f t="array" ref="J50">IF(INDEX('申請表 Application Form'!$B$5:$Q$1048576,4+((ROW()-2)*6),6)=0,"",INDEX('申請表 Application Form'!$B$5:$Q$1048576,4+((ROW()-2)*6),6))</f>
        <v/>
      </c>
      <c r="K50" s="22" t="str" cm="1">
        <f t="array" ref="K50">IF(INDEX('申請表 Application Form'!$B$5:$Q$1048576,4+((ROW()-2)*6),7)=0,"",INDEX('申請表 Application Form'!$B$5:$Q$1048576,4+((ROW()-2)*6),7))</f>
        <v/>
      </c>
      <c r="L50" s="22" t="str" cm="1">
        <f t="array" ref="L50">IF(INDEX('申請表 Application Form'!$B$5:$Q$1048576,5+((ROW()-2)*6),6)=0,"",INDEX('申請表 Application Form'!$B$5:$Q$1048576,5+((ROW()-2)*6),6))</f>
        <v/>
      </c>
      <c r="M50" s="22" t="str" cm="1">
        <f t="array" ref="M50">IF(INDEX('申請表 Application Form'!$B$5:$Q$1048576,5+((ROW()-2)*6),7)=0,"",INDEX('申請表 Application Form'!$B$5:$Q$1048576,5+((ROW()-2)*6),7))</f>
        <v/>
      </c>
      <c r="N50" s="22" t="str" cm="1">
        <f t="array" ref="N50">IF(INDEX('申請表 Application Form'!$B$5:$Q$1048576,6+((ROW()-2)*6),6)=0,"",INDEX('申請表 Application Form'!$B$5:$Q$1048576,6+((ROW()-2)*6),6))</f>
        <v/>
      </c>
      <c r="O50" s="22" t="str" cm="1">
        <f t="array" ref="O50">IF(INDEX('申請表 Application Form'!$B$5:$Q$1048576,6+((ROW()-2)*6),7)=0,"",INDEX('申請表 Application Form'!$B$5:$Q$1048576,6+((ROW()-2)*6),7))</f>
        <v/>
      </c>
      <c r="P50" s="22" t="str" cm="1">
        <f t="array" ref="P50">IF(INDEX('申請表 Application Form'!$B$5:$Q$1048576,7+((ROW()-2)*6),6)=0,"",INDEX('申請表 Application Form'!$B$5:$Q$1048576,7+((ROW()-2)*6),6))</f>
        <v/>
      </c>
      <c r="Q50" s="22" t="str" cm="1">
        <f t="array" ref="Q50">IF(INDEX('申請表 Application Form'!$B$5:$Q$1048576,7+((ROW()-2)*6),7)=0,"",INDEX('申請表 Application Form'!$B$5:$Q$1048576,7+((ROW()-2)*6),7))</f>
        <v/>
      </c>
      <c r="R50" s="14" t="str" cm="1">
        <f t="array" ref="R50">IF(INDEX('申請表 Application Form'!$B$5:$Q$1048576,ROW()*6-10,COLUMN()-10)=0,"",INDEX('申請表 Application Form'!$B$5:$Q$1048576,ROW()*6-10,COLUMN()-10))</f>
        <v/>
      </c>
      <c r="S50" s="21" t="str" cm="1">
        <f t="array" ref="S50">IF(INDEX('申請表 Application Form'!$B$5:$Q$1048576,ROW()*6-10,COLUMN()-10)=0,"",INDEX('申請表 Application Form'!$B$5:$Q$1048576,ROW()*6-10,COLUMN()-10))</f>
        <v/>
      </c>
      <c r="T50" s="21" t="str" cm="1">
        <f t="array" ref="T50">IF(INDEX('申請表 Application Form'!$B$5:$Q$1048576,ROW()*6-10,COLUMN()-10)=0,"",INDEX('申請表 Application Form'!$B$5:$Q$1048576,ROW()*6-10,COLUMN()-10))</f>
        <v/>
      </c>
      <c r="U50" s="22" t="str" cm="1">
        <f t="array" ref="U50">IF(INDEX('申請表 Application Form'!$B$5:$Q$1048576,ROW()*6-10,COLUMN()-10)=0,"",INDEX('申請表 Application Form'!$B$5:$Q$1048576,ROW()*6-10,COLUMN()-10))</f>
        <v/>
      </c>
      <c r="V50" s="21" t="str" cm="1">
        <f t="array" ref="V50">IF(INDEX('申請表 Application Form'!$B$5:$Q$1048576,ROW()*6-10,COLUMN()-10)=0,"",INDEX('申請表 Application Form'!$B$5:$Q$1048576,ROW()*6-10,COLUMN()-10))</f>
        <v/>
      </c>
      <c r="W50" s="22" t="str" cm="1">
        <f t="array" ref="W50">INDEX('申請表 Application Form'!$B$5:$Q$1048576,ROW()*6-10,COLUMN()-10)</f>
        <v/>
      </c>
      <c r="X50" s="21" t="str" cm="1">
        <f t="array" ref="X50">IF(INDEX('申請表 Application Form'!$B$5:$Q$1048576,ROW()*6-10,COLUMN()-10)=0,"",INDEX('申請表 Application Form'!$B$5:$Q$1048576,ROW()*6-10,COLUMN()-10))</f>
        <v/>
      </c>
      <c r="Y50" s="21" t="str" cm="1">
        <f t="array" ref="Y50">INDEX('申請表 Application Form'!$B$5:$Q$1048576,ROW()*6-10,COLUMN()-10)</f>
        <v/>
      </c>
      <c r="Z50" s="22" t="str" cm="1">
        <f t="array" ref="Z50">IF(INDEX('申請表 Application Form'!$B$5:$Q$1048576,ROW()*6-10,COLUMN()-10)=0,"",INDEX('申請表 Application Form'!$B$5:$Q$1048576,ROW()*6-10,COLUMN()-10))</f>
        <v/>
      </c>
    </row>
    <row r="51" spans="1:26">
      <c r="A51" s="21" t="str" cm="1">
        <f t="array" ref="A51">INDEX('申請表 Application Form'!$B$5:$Q$1048576,ROW()*6-10,COLUMN())</f>
        <v/>
      </c>
      <c r="B51" s="22" t="str" cm="1">
        <f t="array" ref="B51">IF(INDEX('申請表 Application Form'!$B$5:$Q$1048576,ROW()*6-10,COLUMN())=0,"",INDEX('申請表 Application Form'!$B$5:$Q$1048576,ROW()*6-10,COLUMN()))</f>
        <v/>
      </c>
      <c r="C51" s="21" t="str" cm="1">
        <f t="array" ref="C51">IF(INDEX('申請表 Application Form'!$B$5:$Q$1048576,ROW()*6-10,COLUMN())=0,"",INDEX('申請表 Application Form'!$B$5:$Q$1048576,ROW()*6-10,COLUMN()))</f>
        <v/>
      </c>
      <c r="D51" s="22" t="str" cm="1">
        <f t="array" ref="D51">IF(INDEX('申請表 Application Form'!$B$5:$Q$1048576,ROW()*6-10,COLUMN())=0,"",INDEX('申請表 Application Form'!$B$5:$Q$1048576,ROW()*6-10,COLUMN()))</f>
        <v/>
      </c>
      <c r="E51" s="22" t="str" cm="1">
        <f t="array" ref="E51">INDEX('申請表 Application Form'!$B$5:$Q$1048576,2+((ROW()-2)*6),5)</f>
        <v xml:space="preserve"> </v>
      </c>
      <c r="F51" s="22" t="str" cm="1">
        <f t="array" ref="F51">IF(INDEX('申請表 Application Form'!$B$5:$Q$1048576,2+((ROW()-2)*6),6)=0,"",INDEX('申請表 Application Form'!$B$5:$Q$1048576,2+((ROW()-2)*6),6))</f>
        <v/>
      </c>
      <c r="G51" s="22" t="str" cm="1">
        <f t="array" ref="G51">IF(INDEX('申請表 Application Form'!$B$5:$Q$1048576,2+((ROW()-2)*6),7)=0,"",INDEX('申請表 Application Form'!$B$5:$Q$1048576,2+((ROW()-2)*6),7))</f>
        <v/>
      </c>
      <c r="H51" s="22" t="str" cm="1">
        <f t="array" ref="H51">IF(INDEX('申請表 Application Form'!$B$5:$Q$1048576,3+((ROW()-2)*6),6)=0,"",INDEX('申請表 Application Form'!$B$5:$Q$1048576,3+((ROW()-2)*6),6))</f>
        <v/>
      </c>
      <c r="I51" s="22" t="str" cm="1">
        <f t="array" ref="I51">IF(INDEX('申請表 Application Form'!$B$5:$Q$1048576,3+((ROW()-2)*6),7)=0,"",INDEX('申請表 Application Form'!$B$5:$Q$1048576,3+((ROW()-2)*6),7))</f>
        <v/>
      </c>
      <c r="J51" s="22" t="str" cm="1">
        <f t="array" ref="J51">IF(INDEX('申請表 Application Form'!$B$5:$Q$1048576,4+((ROW()-2)*6),6)=0,"",INDEX('申請表 Application Form'!$B$5:$Q$1048576,4+((ROW()-2)*6),6))</f>
        <v/>
      </c>
      <c r="K51" s="22" t="str" cm="1">
        <f t="array" ref="K51">IF(INDEX('申請表 Application Form'!$B$5:$Q$1048576,4+((ROW()-2)*6),7)=0,"",INDEX('申請表 Application Form'!$B$5:$Q$1048576,4+((ROW()-2)*6),7))</f>
        <v/>
      </c>
      <c r="L51" s="22" t="str" cm="1">
        <f t="array" ref="L51">IF(INDEX('申請表 Application Form'!$B$5:$Q$1048576,5+((ROW()-2)*6),6)=0,"",INDEX('申請表 Application Form'!$B$5:$Q$1048576,5+((ROW()-2)*6),6))</f>
        <v/>
      </c>
      <c r="M51" s="22" t="str" cm="1">
        <f t="array" ref="M51">IF(INDEX('申請表 Application Form'!$B$5:$Q$1048576,5+((ROW()-2)*6),7)=0,"",INDEX('申請表 Application Form'!$B$5:$Q$1048576,5+((ROW()-2)*6),7))</f>
        <v/>
      </c>
      <c r="N51" s="22" t="str" cm="1">
        <f t="array" ref="N51">IF(INDEX('申請表 Application Form'!$B$5:$Q$1048576,6+((ROW()-2)*6),6)=0,"",INDEX('申請表 Application Form'!$B$5:$Q$1048576,6+((ROW()-2)*6),6))</f>
        <v/>
      </c>
      <c r="O51" s="22" t="str" cm="1">
        <f t="array" ref="O51">IF(INDEX('申請表 Application Form'!$B$5:$Q$1048576,6+((ROW()-2)*6),7)=0,"",INDEX('申請表 Application Form'!$B$5:$Q$1048576,6+((ROW()-2)*6),7))</f>
        <v/>
      </c>
      <c r="P51" s="22" t="str" cm="1">
        <f t="array" ref="P51">IF(INDEX('申請表 Application Form'!$B$5:$Q$1048576,7+((ROW()-2)*6),6)=0,"",INDEX('申請表 Application Form'!$B$5:$Q$1048576,7+((ROW()-2)*6),6))</f>
        <v/>
      </c>
      <c r="Q51" s="22" t="str" cm="1">
        <f t="array" ref="Q51">IF(INDEX('申請表 Application Form'!$B$5:$Q$1048576,7+((ROW()-2)*6),7)=0,"",INDEX('申請表 Application Form'!$B$5:$Q$1048576,7+((ROW()-2)*6),7))</f>
        <v/>
      </c>
      <c r="R51" s="14" t="str" cm="1">
        <f t="array" ref="R51">IF(INDEX('申請表 Application Form'!$B$5:$Q$1048576,ROW()*6-10,COLUMN()-10)=0,"",INDEX('申請表 Application Form'!$B$5:$Q$1048576,ROW()*6-10,COLUMN()-10))</f>
        <v/>
      </c>
      <c r="S51" s="21" t="str" cm="1">
        <f t="array" ref="S51">IF(INDEX('申請表 Application Form'!$B$5:$Q$1048576,ROW()*6-10,COLUMN()-10)=0,"",INDEX('申請表 Application Form'!$B$5:$Q$1048576,ROW()*6-10,COLUMN()-10))</f>
        <v/>
      </c>
      <c r="T51" s="21" t="str" cm="1">
        <f t="array" ref="T51">IF(INDEX('申請表 Application Form'!$B$5:$Q$1048576,ROW()*6-10,COLUMN()-10)=0,"",INDEX('申請表 Application Form'!$B$5:$Q$1048576,ROW()*6-10,COLUMN()-10))</f>
        <v/>
      </c>
      <c r="U51" s="22" t="str" cm="1">
        <f t="array" ref="U51">IF(INDEX('申請表 Application Form'!$B$5:$Q$1048576,ROW()*6-10,COLUMN()-10)=0,"",INDEX('申請表 Application Form'!$B$5:$Q$1048576,ROW()*6-10,COLUMN()-10))</f>
        <v/>
      </c>
      <c r="V51" s="21" t="str" cm="1">
        <f t="array" ref="V51">IF(INDEX('申請表 Application Form'!$B$5:$Q$1048576,ROW()*6-10,COLUMN()-10)=0,"",INDEX('申請表 Application Form'!$B$5:$Q$1048576,ROW()*6-10,COLUMN()-10))</f>
        <v/>
      </c>
      <c r="W51" s="22" t="str" cm="1">
        <f t="array" ref="W51">INDEX('申請表 Application Form'!$B$5:$Q$1048576,ROW()*6-10,COLUMN()-10)</f>
        <v/>
      </c>
      <c r="X51" s="21" t="str" cm="1">
        <f t="array" ref="X51">IF(INDEX('申請表 Application Form'!$B$5:$Q$1048576,ROW()*6-10,COLUMN()-10)=0,"",INDEX('申請表 Application Form'!$B$5:$Q$1048576,ROW()*6-10,COLUMN()-10))</f>
        <v/>
      </c>
      <c r="Y51" s="21" t="str" cm="1">
        <f t="array" ref="Y51">INDEX('申請表 Application Form'!$B$5:$Q$1048576,ROW()*6-10,COLUMN()-10)</f>
        <v/>
      </c>
      <c r="Z51" s="22" t="str" cm="1">
        <f t="array" ref="Z51">IF(INDEX('申請表 Application Form'!$B$5:$Q$1048576,ROW()*6-10,COLUMN()-10)=0,"",INDEX('申請表 Application Form'!$B$5:$Q$1048576,ROW()*6-10,COLUMN()-10))</f>
        <v/>
      </c>
    </row>
    <row r="52" spans="1:26">
      <c r="A52" s="21" t="str" cm="1">
        <f t="array" ref="A52">INDEX('申請表 Application Form'!$B$5:$Q$1048576,ROW()*6-10,COLUMN())</f>
        <v/>
      </c>
      <c r="B52" s="22" t="str" cm="1">
        <f t="array" ref="B52">IF(INDEX('申請表 Application Form'!$B$5:$Q$1048576,ROW()*6-10,COLUMN())=0,"",INDEX('申請表 Application Form'!$B$5:$Q$1048576,ROW()*6-10,COLUMN()))</f>
        <v/>
      </c>
      <c r="C52" s="21" t="str" cm="1">
        <f t="array" ref="C52">IF(INDEX('申請表 Application Form'!$B$5:$Q$1048576,ROW()*6-10,COLUMN())=0,"",INDEX('申請表 Application Form'!$B$5:$Q$1048576,ROW()*6-10,COLUMN()))</f>
        <v/>
      </c>
      <c r="D52" s="22" t="str" cm="1">
        <f t="array" ref="D52">IF(INDEX('申請表 Application Form'!$B$5:$Q$1048576,ROW()*6-10,COLUMN())=0,"",INDEX('申請表 Application Form'!$B$5:$Q$1048576,ROW()*6-10,COLUMN()))</f>
        <v/>
      </c>
      <c r="E52" s="22" t="str" cm="1">
        <f t="array" ref="E52">INDEX('申請表 Application Form'!$B$5:$Q$1048576,2+((ROW()-2)*6),5)</f>
        <v xml:space="preserve"> </v>
      </c>
      <c r="F52" s="22" t="str" cm="1">
        <f t="array" ref="F52">IF(INDEX('申請表 Application Form'!$B$5:$Q$1048576,2+((ROW()-2)*6),6)=0,"",INDEX('申請表 Application Form'!$B$5:$Q$1048576,2+((ROW()-2)*6),6))</f>
        <v/>
      </c>
      <c r="G52" s="22" t="str" cm="1">
        <f t="array" ref="G52">IF(INDEX('申請表 Application Form'!$B$5:$Q$1048576,2+((ROW()-2)*6),7)=0,"",INDEX('申請表 Application Form'!$B$5:$Q$1048576,2+((ROW()-2)*6),7))</f>
        <v/>
      </c>
      <c r="H52" s="22" t="str" cm="1">
        <f t="array" ref="H52">IF(INDEX('申請表 Application Form'!$B$5:$Q$1048576,3+((ROW()-2)*6),6)=0,"",INDEX('申請表 Application Form'!$B$5:$Q$1048576,3+((ROW()-2)*6),6))</f>
        <v/>
      </c>
      <c r="I52" s="22" t="str" cm="1">
        <f t="array" ref="I52">IF(INDEX('申請表 Application Form'!$B$5:$Q$1048576,3+((ROW()-2)*6),7)=0,"",INDEX('申請表 Application Form'!$B$5:$Q$1048576,3+((ROW()-2)*6),7))</f>
        <v/>
      </c>
      <c r="J52" s="22" t="str" cm="1">
        <f t="array" ref="J52">IF(INDEX('申請表 Application Form'!$B$5:$Q$1048576,4+((ROW()-2)*6),6)=0,"",INDEX('申請表 Application Form'!$B$5:$Q$1048576,4+((ROW()-2)*6),6))</f>
        <v/>
      </c>
      <c r="K52" s="22" t="str" cm="1">
        <f t="array" ref="K52">IF(INDEX('申請表 Application Form'!$B$5:$Q$1048576,4+((ROW()-2)*6),7)=0,"",INDEX('申請表 Application Form'!$B$5:$Q$1048576,4+((ROW()-2)*6),7))</f>
        <v/>
      </c>
      <c r="L52" s="22" t="str" cm="1">
        <f t="array" ref="L52">IF(INDEX('申請表 Application Form'!$B$5:$Q$1048576,5+((ROW()-2)*6),6)=0,"",INDEX('申請表 Application Form'!$B$5:$Q$1048576,5+((ROW()-2)*6),6))</f>
        <v/>
      </c>
      <c r="M52" s="22" t="str" cm="1">
        <f t="array" ref="M52">IF(INDEX('申請表 Application Form'!$B$5:$Q$1048576,5+((ROW()-2)*6),7)=0,"",INDEX('申請表 Application Form'!$B$5:$Q$1048576,5+((ROW()-2)*6),7))</f>
        <v/>
      </c>
      <c r="N52" s="22" t="str" cm="1">
        <f t="array" ref="N52">IF(INDEX('申請表 Application Form'!$B$5:$Q$1048576,6+((ROW()-2)*6),6)=0,"",INDEX('申請表 Application Form'!$B$5:$Q$1048576,6+((ROW()-2)*6),6))</f>
        <v/>
      </c>
      <c r="O52" s="22" t="str" cm="1">
        <f t="array" ref="O52">IF(INDEX('申請表 Application Form'!$B$5:$Q$1048576,6+((ROW()-2)*6),7)=0,"",INDEX('申請表 Application Form'!$B$5:$Q$1048576,6+((ROW()-2)*6),7))</f>
        <v/>
      </c>
      <c r="P52" s="22" t="str" cm="1">
        <f t="array" ref="P52">IF(INDEX('申請表 Application Form'!$B$5:$Q$1048576,7+((ROW()-2)*6),6)=0,"",INDEX('申請表 Application Form'!$B$5:$Q$1048576,7+((ROW()-2)*6),6))</f>
        <v/>
      </c>
      <c r="Q52" s="22" t="str" cm="1">
        <f t="array" ref="Q52">IF(INDEX('申請表 Application Form'!$B$5:$Q$1048576,7+((ROW()-2)*6),7)=0,"",INDEX('申請表 Application Form'!$B$5:$Q$1048576,7+((ROW()-2)*6),7))</f>
        <v/>
      </c>
      <c r="R52" s="14" t="str" cm="1">
        <f t="array" ref="R52">IF(INDEX('申請表 Application Form'!$B$5:$Q$1048576,ROW()*6-10,COLUMN()-10)=0,"",INDEX('申請表 Application Form'!$B$5:$Q$1048576,ROW()*6-10,COLUMN()-10))</f>
        <v/>
      </c>
      <c r="S52" s="21" t="str" cm="1">
        <f t="array" ref="S52">IF(INDEX('申請表 Application Form'!$B$5:$Q$1048576,ROW()*6-10,COLUMN()-10)=0,"",INDEX('申請表 Application Form'!$B$5:$Q$1048576,ROW()*6-10,COLUMN()-10))</f>
        <v/>
      </c>
      <c r="T52" s="21" t="str" cm="1">
        <f t="array" ref="T52">IF(INDEX('申請表 Application Form'!$B$5:$Q$1048576,ROW()*6-10,COLUMN()-10)=0,"",INDEX('申請表 Application Form'!$B$5:$Q$1048576,ROW()*6-10,COLUMN()-10))</f>
        <v/>
      </c>
      <c r="U52" s="22" t="str" cm="1">
        <f t="array" ref="U52">IF(INDEX('申請表 Application Form'!$B$5:$Q$1048576,ROW()*6-10,COLUMN()-10)=0,"",INDEX('申請表 Application Form'!$B$5:$Q$1048576,ROW()*6-10,COLUMN()-10))</f>
        <v/>
      </c>
      <c r="V52" s="21" t="str" cm="1">
        <f t="array" ref="V52">IF(INDEX('申請表 Application Form'!$B$5:$Q$1048576,ROW()*6-10,COLUMN()-10)=0,"",INDEX('申請表 Application Form'!$B$5:$Q$1048576,ROW()*6-10,COLUMN()-10))</f>
        <v/>
      </c>
      <c r="W52" s="22" t="str" cm="1">
        <f t="array" ref="W52">INDEX('申請表 Application Form'!$B$5:$Q$1048576,ROW()*6-10,COLUMN()-10)</f>
        <v/>
      </c>
      <c r="X52" s="21" t="str" cm="1">
        <f t="array" ref="X52">IF(INDEX('申請表 Application Form'!$B$5:$Q$1048576,ROW()*6-10,COLUMN()-10)=0,"",INDEX('申請表 Application Form'!$B$5:$Q$1048576,ROW()*6-10,COLUMN()-10))</f>
        <v/>
      </c>
      <c r="Y52" s="21" t="str" cm="1">
        <f t="array" ref="Y52">INDEX('申請表 Application Form'!$B$5:$Q$1048576,ROW()*6-10,COLUMN()-10)</f>
        <v/>
      </c>
      <c r="Z52" s="22" t="str" cm="1">
        <f t="array" ref="Z52">IF(INDEX('申請表 Application Form'!$B$5:$Q$1048576,ROW()*6-10,COLUMN()-10)=0,"",INDEX('申請表 Application Form'!$B$5:$Q$1048576,ROW()*6-10,COLUMN()-10))</f>
        <v/>
      </c>
    </row>
    <row r="53" spans="1:26">
      <c r="A53" s="21" t="str" cm="1">
        <f t="array" ref="A53">INDEX('申請表 Application Form'!$B$5:$Q$1048576,ROW()*6-10,COLUMN())</f>
        <v/>
      </c>
      <c r="B53" s="22" t="str" cm="1">
        <f t="array" ref="B53">IF(INDEX('申請表 Application Form'!$B$5:$Q$1048576,ROW()*6-10,COLUMN())=0,"",INDEX('申請表 Application Form'!$B$5:$Q$1048576,ROW()*6-10,COLUMN()))</f>
        <v/>
      </c>
      <c r="C53" s="21" t="str" cm="1">
        <f t="array" ref="C53">IF(INDEX('申請表 Application Form'!$B$5:$Q$1048576,ROW()*6-10,COLUMN())=0,"",INDEX('申請表 Application Form'!$B$5:$Q$1048576,ROW()*6-10,COLUMN()))</f>
        <v/>
      </c>
      <c r="D53" s="22" t="str" cm="1">
        <f t="array" ref="D53">IF(INDEX('申請表 Application Form'!$B$5:$Q$1048576,ROW()*6-10,COLUMN())=0,"",INDEX('申請表 Application Form'!$B$5:$Q$1048576,ROW()*6-10,COLUMN()))</f>
        <v/>
      </c>
      <c r="E53" s="22" t="str" cm="1">
        <f t="array" ref="E53">INDEX('申請表 Application Form'!$B$5:$Q$1048576,2+((ROW()-2)*6),5)</f>
        <v xml:space="preserve"> </v>
      </c>
      <c r="F53" s="22" t="str" cm="1">
        <f t="array" ref="F53">IF(INDEX('申請表 Application Form'!$B$5:$Q$1048576,2+((ROW()-2)*6),6)=0,"",INDEX('申請表 Application Form'!$B$5:$Q$1048576,2+((ROW()-2)*6),6))</f>
        <v/>
      </c>
      <c r="G53" s="22" t="str" cm="1">
        <f t="array" ref="G53">IF(INDEX('申請表 Application Form'!$B$5:$Q$1048576,2+((ROW()-2)*6),7)=0,"",INDEX('申請表 Application Form'!$B$5:$Q$1048576,2+((ROW()-2)*6),7))</f>
        <v/>
      </c>
      <c r="H53" s="22" t="str" cm="1">
        <f t="array" ref="H53">IF(INDEX('申請表 Application Form'!$B$5:$Q$1048576,3+((ROW()-2)*6),6)=0,"",INDEX('申請表 Application Form'!$B$5:$Q$1048576,3+((ROW()-2)*6),6))</f>
        <v/>
      </c>
      <c r="I53" s="22" t="str" cm="1">
        <f t="array" ref="I53">IF(INDEX('申請表 Application Form'!$B$5:$Q$1048576,3+((ROW()-2)*6),7)=0,"",INDEX('申請表 Application Form'!$B$5:$Q$1048576,3+((ROW()-2)*6),7))</f>
        <v/>
      </c>
      <c r="J53" s="22" t="str" cm="1">
        <f t="array" ref="J53">IF(INDEX('申請表 Application Form'!$B$5:$Q$1048576,4+((ROW()-2)*6),6)=0,"",INDEX('申請表 Application Form'!$B$5:$Q$1048576,4+((ROW()-2)*6),6))</f>
        <v/>
      </c>
      <c r="K53" s="22" t="str" cm="1">
        <f t="array" ref="K53">IF(INDEX('申請表 Application Form'!$B$5:$Q$1048576,4+((ROW()-2)*6),7)=0,"",INDEX('申請表 Application Form'!$B$5:$Q$1048576,4+((ROW()-2)*6),7))</f>
        <v/>
      </c>
      <c r="L53" s="22" t="str" cm="1">
        <f t="array" ref="L53">IF(INDEX('申請表 Application Form'!$B$5:$Q$1048576,5+((ROW()-2)*6),6)=0,"",INDEX('申請表 Application Form'!$B$5:$Q$1048576,5+((ROW()-2)*6),6))</f>
        <v/>
      </c>
      <c r="M53" s="22" t="str" cm="1">
        <f t="array" ref="M53">IF(INDEX('申請表 Application Form'!$B$5:$Q$1048576,5+((ROW()-2)*6),7)=0,"",INDEX('申請表 Application Form'!$B$5:$Q$1048576,5+((ROW()-2)*6),7))</f>
        <v/>
      </c>
      <c r="N53" s="22" t="str" cm="1">
        <f t="array" ref="N53">IF(INDEX('申請表 Application Form'!$B$5:$Q$1048576,6+((ROW()-2)*6),6)=0,"",INDEX('申請表 Application Form'!$B$5:$Q$1048576,6+((ROW()-2)*6),6))</f>
        <v/>
      </c>
      <c r="O53" s="22" t="str" cm="1">
        <f t="array" ref="O53">IF(INDEX('申請表 Application Form'!$B$5:$Q$1048576,6+((ROW()-2)*6),7)=0,"",INDEX('申請表 Application Form'!$B$5:$Q$1048576,6+((ROW()-2)*6),7))</f>
        <v/>
      </c>
      <c r="P53" s="22" t="str" cm="1">
        <f t="array" ref="P53">IF(INDEX('申請表 Application Form'!$B$5:$Q$1048576,7+((ROW()-2)*6),6)=0,"",INDEX('申請表 Application Form'!$B$5:$Q$1048576,7+((ROW()-2)*6),6))</f>
        <v/>
      </c>
      <c r="Q53" s="22" t="str" cm="1">
        <f t="array" ref="Q53">IF(INDEX('申請表 Application Form'!$B$5:$Q$1048576,7+((ROW()-2)*6),7)=0,"",INDEX('申請表 Application Form'!$B$5:$Q$1048576,7+((ROW()-2)*6),7))</f>
        <v/>
      </c>
      <c r="R53" s="14" t="str" cm="1">
        <f t="array" ref="R53">IF(INDEX('申請表 Application Form'!$B$5:$Q$1048576,ROW()*6-10,COLUMN()-10)=0,"",INDEX('申請表 Application Form'!$B$5:$Q$1048576,ROW()*6-10,COLUMN()-10))</f>
        <v/>
      </c>
      <c r="S53" s="21" t="str" cm="1">
        <f t="array" ref="S53">IF(INDEX('申請表 Application Form'!$B$5:$Q$1048576,ROW()*6-10,COLUMN()-10)=0,"",INDEX('申請表 Application Form'!$B$5:$Q$1048576,ROW()*6-10,COLUMN()-10))</f>
        <v/>
      </c>
      <c r="T53" s="21" t="str" cm="1">
        <f t="array" ref="T53">IF(INDEX('申請表 Application Form'!$B$5:$Q$1048576,ROW()*6-10,COLUMN()-10)=0,"",INDEX('申請表 Application Form'!$B$5:$Q$1048576,ROW()*6-10,COLUMN()-10))</f>
        <v/>
      </c>
      <c r="U53" s="22" t="str" cm="1">
        <f t="array" ref="U53">IF(INDEX('申請表 Application Form'!$B$5:$Q$1048576,ROW()*6-10,COLUMN()-10)=0,"",INDEX('申請表 Application Form'!$B$5:$Q$1048576,ROW()*6-10,COLUMN()-10))</f>
        <v/>
      </c>
      <c r="V53" s="21" t="str" cm="1">
        <f t="array" ref="V53">IF(INDEX('申請表 Application Form'!$B$5:$Q$1048576,ROW()*6-10,COLUMN()-10)=0,"",INDEX('申請表 Application Form'!$B$5:$Q$1048576,ROW()*6-10,COLUMN()-10))</f>
        <v/>
      </c>
      <c r="W53" s="22" t="str" cm="1">
        <f t="array" ref="W53">INDEX('申請表 Application Form'!$B$5:$Q$1048576,ROW()*6-10,COLUMN()-10)</f>
        <v/>
      </c>
      <c r="X53" s="21" t="str" cm="1">
        <f t="array" ref="X53">IF(INDEX('申請表 Application Form'!$B$5:$Q$1048576,ROW()*6-10,COLUMN()-10)=0,"",INDEX('申請表 Application Form'!$B$5:$Q$1048576,ROW()*6-10,COLUMN()-10))</f>
        <v/>
      </c>
      <c r="Y53" s="21" t="str" cm="1">
        <f t="array" ref="Y53">INDEX('申請表 Application Form'!$B$5:$Q$1048576,ROW()*6-10,COLUMN()-10)</f>
        <v/>
      </c>
      <c r="Z53" s="22" t="str" cm="1">
        <f t="array" ref="Z53">IF(INDEX('申請表 Application Form'!$B$5:$Q$1048576,ROW()*6-10,COLUMN()-10)=0,"",INDEX('申請表 Application Form'!$B$5:$Q$1048576,ROW()*6-10,COLUMN()-10))</f>
        <v/>
      </c>
    </row>
    <row r="54" spans="1:26">
      <c r="A54" s="21" t="str" cm="1">
        <f t="array" ref="A54">INDEX('申請表 Application Form'!$B$5:$Q$1048576,ROW()*6-10,COLUMN())</f>
        <v/>
      </c>
      <c r="B54" s="22" t="str" cm="1">
        <f t="array" ref="B54">IF(INDEX('申請表 Application Form'!$B$5:$Q$1048576,ROW()*6-10,COLUMN())=0,"",INDEX('申請表 Application Form'!$B$5:$Q$1048576,ROW()*6-10,COLUMN()))</f>
        <v/>
      </c>
      <c r="C54" s="21" t="str" cm="1">
        <f t="array" ref="C54">IF(INDEX('申請表 Application Form'!$B$5:$Q$1048576,ROW()*6-10,COLUMN())=0,"",INDEX('申請表 Application Form'!$B$5:$Q$1048576,ROW()*6-10,COLUMN()))</f>
        <v/>
      </c>
      <c r="D54" s="22" t="str" cm="1">
        <f t="array" ref="D54">IF(INDEX('申請表 Application Form'!$B$5:$Q$1048576,ROW()*6-10,COLUMN())=0,"",INDEX('申請表 Application Form'!$B$5:$Q$1048576,ROW()*6-10,COLUMN()))</f>
        <v/>
      </c>
      <c r="E54" s="22" t="str" cm="1">
        <f t="array" ref="E54">INDEX('申請表 Application Form'!$B$5:$Q$1048576,2+((ROW()-2)*6),5)</f>
        <v xml:space="preserve"> </v>
      </c>
      <c r="F54" s="22" t="str" cm="1">
        <f t="array" ref="F54">IF(INDEX('申請表 Application Form'!$B$5:$Q$1048576,2+((ROW()-2)*6),6)=0,"",INDEX('申請表 Application Form'!$B$5:$Q$1048576,2+((ROW()-2)*6),6))</f>
        <v/>
      </c>
      <c r="G54" s="22" t="str" cm="1">
        <f t="array" ref="G54">IF(INDEX('申請表 Application Form'!$B$5:$Q$1048576,2+((ROW()-2)*6),7)=0,"",INDEX('申請表 Application Form'!$B$5:$Q$1048576,2+((ROW()-2)*6),7))</f>
        <v/>
      </c>
      <c r="H54" s="22" t="str" cm="1">
        <f t="array" ref="H54">IF(INDEX('申請表 Application Form'!$B$5:$Q$1048576,3+((ROW()-2)*6),6)=0,"",INDEX('申請表 Application Form'!$B$5:$Q$1048576,3+((ROW()-2)*6),6))</f>
        <v/>
      </c>
      <c r="I54" s="22" t="str" cm="1">
        <f t="array" ref="I54">IF(INDEX('申請表 Application Form'!$B$5:$Q$1048576,3+((ROW()-2)*6),7)=0,"",INDEX('申請表 Application Form'!$B$5:$Q$1048576,3+((ROW()-2)*6),7))</f>
        <v/>
      </c>
      <c r="J54" s="22" t="str" cm="1">
        <f t="array" ref="J54">IF(INDEX('申請表 Application Form'!$B$5:$Q$1048576,4+((ROW()-2)*6),6)=0,"",INDEX('申請表 Application Form'!$B$5:$Q$1048576,4+((ROW()-2)*6),6))</f>
        <v/>
      </c>
      <c r="K54" s="22" t="str" cm="1">
        <f t="array" ref="K54">IF(INDEX('申請表 Application Form'!$B$5:$Q$1048576,4+((ROW()-2)*6),7)=0,"",INDEX('申請表 Application Form'!$B$5:$Q$1048576,4+((ROW()-2)*6),7))</f>
        <v/>
      </c>
      <c r="L54" s="22" t="str" cm="1">
        <f t="array" ref="L54">IF(INDEX('申請表 Application Form'!$B$5:$Q$1048576,5+((ROW()-2)*6),6)=0,"",INDEX('申請表 Application Form'!$B$5:$Q$1048576,5+((ROW()-2)*6),6))</f>
        <v/>
      </c>
      <c r="M54" s="22" t="str" cm="1">
        <f t="array" ref="M54">IF(INDEX('申請表 Application Form'!$B$5:$Q$1048576,5+((ROW()-2)*6),7)=0,"",INDEX('申請表 Application Form'!$B$5:$Q$1048576,5+((ROW()-2)*6),7))</f>
        <v/>
      </c>
      <c r="N54" s="22" t="str" cm="1">
        <f t="array" ref="N54">IF(INDEX('申請表 Application Form'!$B$5:$Q$1048576,6+((ROW()-2)*6),6)=0,"",INDEX('申請表 Application Form'!$B$5:$Q$1048576,6+((ROW()-2)*6),6))</f>
        <v/>
      </c>
      <c r="O54" s="22" t="str" cm="1">
        <f t="array" ref="O54">IF(INDEX('申請表 Application Form'!$B$5:$Q$1048576,6+((ROW()-2)*6),7)=0,"",INDEX('申請表 Application Form'!$B$5:$Q$1048576,6+((ROW()-2)*6),7))</f>
        <v/>
      </c>
      <c r="P54" s="22" t="str" cm="1">
        <f t="array" ref="P54">IF(INDEX('申請表 Application Form'!$B$5:$Q$1048576,7+((ROW()-2)*6),6)=0,"",INDEX('申請表 Application Form'!$B$5:$Q$1048576,7+((ROW()-2)*6),6))</f>
        <v/>
      </c>
      <c r="Q54" s="22" t="str" cm="1">
        <f t="array" ref="Q54">IF(INDEX('申請表 Application Form'!$B$5:$Q$1048576,7+((ROW()-2)*6),7)=0,"",INDEX('申請表 Application Form'!$B$5:$Q$1048576,7+((ROW()-2)*6),7))</f>
        <v/>
      </c>
      <c r="R54" s="14" t="str" cm="1">
        <f t="array" ref="R54">IF(INDEX('申請表 Application Form'!$B$5:$Q$1048576,ROW()*6-10,COLUMN()-10)=0,"",INDEX('申請表 Application Form'!$B$5:$Q$1048576,ROW()*6-10,COLUMN()-10))</f>
        <v/>
      </c>
      <c r="S54" s="21" t="str" cm="1">
        <f t="array" ref="S54">IF(INDEX('申請表 Application Form'!$B$5:$Q$1048576,ROW()*6-10,COLUMN()-10)=0,"",INDEX('申請表 Application Form'!$B$5:$Q$1048576,ROW()*6-10,COLUMN()-10))</f>
        <v/>
      </c>
      <c r="T54" s="21" t="str" cm="1">
        <f t="array" ref="T54">IF(INDEX('申請表 Application Form'!$B$5:$Q$1048576,ROW()*6-10,COLUMN()-10)=0,"",INDEX('申請表 Application Form'!$B$5:$Q$1048576,ROW()*6-10,COLUMN()-10))</f>
        <v/>
      </c>
      <c r="U54" s="22" t="str" cm="1">
        <f t="array" ref="U54">IF(INDEX('申請表 Application Form'!$B$5:$Q$1048576,ROW()*6-10,COLUMN()-10)=0,"",INDEX('申請表 Application Form'!$B$5:$Q$1048576,ROW()*6-10,COLUMN()-10))</f>
        <v/>
      </c>
      <c r="V54" s="21" t="str" cm="1">
        <f t="array" ref="V54">IF(INDEX('申請表 Application Form'!$B$5:$Q$1048576,ROW()*6-10,COLUMN()-10)=0,"",INDEX('申請表 Application Form'!$B$5:$Q$1048576,ROW()*6-10,COLUMN()-10))</f>
        <v/>
      </c>
      <c r="W54" s="22" t="str" cm="1">
        <f t="array" ref="W54">INDEX('申請表 Application Form'!$B$5:$Q$1048576,ROW()*6-10,COLUMN()-10)</f>
        <v/>
      </c>
      <c r="X54" s="21" t="str" cm="1">
        <f t="array" ref="X54">IF(INDEX('申請表 Application Form'!$B$5:$Q$1048576,ROW()*6-10,COLUMN()-10)=0,"",INDEX('申請表 Application Form'!$B$5:$Q$1048576,ROW()*6-10,COLUMN()-10))</f>
        <v/>
      </c>
      <c r="Y54" s="21" t="str" cm="1">
        <f t="array" ref="Y54">INDEX('申請表 Application Form'!$B$5:$Q$1048576,ROW()*6-10,COLUMN()-10)</f>
        <v/>
      </c>
      <c r="Z54" s="22" t="str" cm="1">
        <f t="array" ref="Z54">IF(INDEX('申請表 Application Form'!$B$5:$Q$1048576,ROW()*6-10,COLUMN()-10)=0,"",INDEX('申請表 Application Form'!$B$5:$Q$1048576,ROW()*6-10,COLUMN()-10))</f>
        <v/>
      </c>
    </row>
    <row r="55" spans="1:26">
      <c r="A55" s="21" t="str" cm="1">
        <f t="array" ref="A55">INDEX('申請表 Application Form'!$B$5:$Q$1048576,ROW()*6-10,COLUMN())</f>
        <v/>
      </c>
      <c r="B55" s="22" t="str" cm="1">
        <f t="array" ref="B55">IF(INDEX('申請表 Application Form'!$B$5:$Q$1048576,ROW()*6-10,COLUMN())=0,"",INDEX('申請表 Application Form'!$B$5:$Q$1048576,ROW()*6-10,COLUMN()))</f>
        <v/>
      </c>
      <c r="C55" s="21" t="str" cm="1">
        <f t="array" ref="C55">IF(INDEX('申請表 Application Form'!$B$5:$Q$1048576,ROW()*6-10,COLUMN())=0,"",INDEX('申請表 Application Form'!$B$5:$Q$1048576,ROW()*6-10,COLUMN()))</f>
        <v/>
      </c>
      <c r="D55" s="22" t="str" cm="1">
        <f t="array" ref="D55">IF(INDEX('申請表 Application Form'!$B$5:$Q$1048576,ROW()*6-10,COLUMN())=0,"",INDEX('申請表 Application Form'!$B$5:$Q$1048576,ROW()*6-10,COLUMN()))</f>
        <v/>
      </c>
      <c r="E55" s="22" t="str" cm="1">
        <f t="array" ref="E55">INDEX('申請表 Application Form'!$B$5:$Q$1048576,2+((ROW()-2)*6),5)</f>
        <v xml:space="preserve"> </v>
      </c>
      <c r="F55" s="22" t="str" cm="1">
        <f t="array" ref="F55">IF(INDEX('申請表 Application Form'!$B$5:$Q$1048576,2+((ROW()-2)*6),6)=0,"",INDEX('申請表 Application Form'!$B$5:$Q$1048576,2+((ROW()-2)*6),6))</f>
        <v/>
      </c>
      <c r="G55" s="22" t="str" cm="1">
        <f t="array" ref="G55">IF(INDEX('申請表 Application Form'!$B$5:$Q$1048576,2+((ROW()-2)*6),7)=0,"",INDEX('申請表 Application Form'!$B$5:$Q$1048576,2+((ROW()-2)*6),7))</f>
        <v/>
      </c>
      <c r="H55" s="22" t="str" cm="1">
        <f t="array" ref="H55">IF(INDEX('申請表 Application Form'!$B$5:$Q$1048576,3+((ROW()-2)*6),6)=0,"",INDEX('申請表 Application Form'!$B$5:$Q$1048576,3+((ROW()-2)*6),6))</f>
        <v/>
      </c>
      <c r="I55" s="22" t="str" cm="1">
        <f t="array" ref="I55">IF(INDEX('申請表 Application Form'!$B$5:$Q$1048576,3+((ROW()-2)*6),7)=0,"",INDEX('申請表 Application Form'!$B$5:$Q$1048576,3+((ROW()-2)*6),7))</f>
        <v/>
      </c>
      <c r="J55" s="22" t="str" cm="1">
        <f t="array" ref="J55">IF(INDEX('申請表 Application Form'!$B$5:$Q$1048576,4+((ROW()-2)*6),6)=0,"",INDEX('申請表 Application Form'!$B$5:$Q$1048576,4+((ROW()-2)*6),6))</f>
        <v/>
      </c>
      <c r="K55" s="22" t="str" cm="1">
        <f t="array" ref="K55">IF(INDEX('申請表 Application Form'!$B$5:$Q$1048576,4+((ROW()-2)*6),7)=0,"",INDEX('申請表 Application Form'!$B$5:$Q$1048576,4+((ROW()-2)*6),7))</f>
        <v/>
      </c>
      <c r="L55" s="22" t="str" cm="1">
        <f t="array" ref="L55">IF(INDEX('申請表 Application Form'!$B$5:$Q$1048576,5+((ROW()-2)*6),6)=0,"",INDEX('申請表 Application Form'!$B$5:$Q$1048576,5+((ROW()-2)*6),6))</f>
        <v/>
      </c>
      <c r="M55" s="22" t="str" cm="1">
        <f t="array" ref="M55">IF(INDEX('申請表 Application Form'!$B$5:$Q$1048576,5+((ROW()-2)*6),7)=0,"",INDEX('申請表 Application Form'!$B$5:$Q$1048576,5+((ROW()-2)*6),7))</f>
        <v/>
      </c>
      <c r="N55" s="22" t="str" cm="1">
        <f t="array" ref="N55">IF(INDEX('申請表 Application Form'!$B$5:$Q$1048576,6+((ROW()-2)*6),6)=0,"",INDEX('申請表 Application Form'!$B$5:$Q$1048576,6+((ROW()-2)*6),6))</f>
        <v/>
      </c>
      <c r="O55" s="22" t="str" cm="1">
        <f t="array" ref="O55">IF(INDEX('申請表 Application Form'!$B$5:$Q$1048576,6+((ROW()-2)*6),7)=0,"",INDEX('申請表 Application Form'!$B$5:$Q$1048576,6+((ROW()-2)*6),7))</f>
        <v/>
      </c>
      <c r="P55" s="22" t="str" cm="1">
        <f t="array" ref="P55">IF(INDEX('申請表 Application Form'!$B$5:$Q$1048576,7+((ROW()-2)*6),6)=0,"",INDEX('申請表 Application Form'!$B$5:$Q$1048576,7+((ROW()-2)*6),6))</f>
        <v/>
      </c>
      <c r="Q55" s="22" t="str" cm="1">
        <f t="array" ref="Q55">IF(INDEX('申請表 Application Form'!$B$5:$Q$1048576,7+((ROW()-2)*6),7)=0,"",INDEX('申請表 Application Form'!$B$5:$Q$1048576,7+((ROW()-2)*6),7))</f>
        <v/>
      </c>
      <c r="R55" s="14" t="str" cm="1">
        <f t="array" ref="R55">IF(INDEX('申請表 Application Form'!$B$5:$Q$1048576,ROW()*6-10,COLUMN()-10)=0,"",INDEX('申請表 Application Form'!$B$5:$Q$1048576,ROW()*6-10,COLUMN()-10))</f>
        <v/>
      </c>
      <c r="S55" s="21" t="str" cm="1">
        <f t="array" ref="S55">IF(INDEX('申請表 Application Form'!$B$5:$Q$1048576,ROW()*6-10,COLUMN()-10)=0,"",INDEX('申請表 Application Form'!$B$5:$Q$1048576,ROW()*6-10,COLUMN()-10))</f>
        <v/>
      </c>
      <c r="T55" s="21" t="str" cm="1">
        <f t="array" ref="T55">IF(INDEX('申請表 Application Form'!$B$5:$Q$1048576,ROW()*6-10,COLUMN()-10)=0,"",INDEX('申請表 Application Form'!$B$5:$Q$1048576,ROW()*6-10,COLUMN()-10))</f>
        <v/>
      </c>
      <c r="U55" s="22" t="str" cm="1">
        <f t="array" ref="U55">IF(INDEX('申請表 Application Form'!$B$5:$Q$1048576,ROW()*6-10,COLUMN()-10)=0,"",INDEX('申請表 Application Form'!$B$5:$Q$1048576,ROW()*6-10,COLUMN()-10))</f>
        <v/>
      </c>
      <c r="V55" s="21" t="str" cm="1">
        <f t="array" ref="V55">IF(INDEX('申請表 Application Form'!$B$5:$Q$1048576,ROW()*6-10,COLUMN()-10)=0,"",INDEX('申請表 Application Form'!$B$5:$Q$1048576,ROW()*6-10,COLUMN()-10))</f>
        <v/>
      </c>
      <c r="W55" s="22" t="str" cm="1">
        <f t="array" ref="W55">INDEX('申請表 Application Form'!$B$5:$Q$1048576,ROW()*6-10,COLUMN()-10)</f>
        <v/>
      </c>
      <c r="X55" s="21" t="str" cm="1">
        <f t="array" ref="X55">IF(INDEX('申請表 Application Form'!$B$5:$Q$1048576,ROW()*6-10,COLUMN()-10)=0,"",INDEX('申請表 Application Form'!$B$5:$Q$1048576,ROW()*6-10,COLUMN()-10))</f>
        <v/>
      </c>
      <c r="Y55" s="21" t="str" cm="1">
        <f t="array" ref="Y55">INDEX('申請表 Application Form'!$B$5:$Q$1048576,ROW()*6-10,COLUMN()-10)</f>
        <v/>
      </c>
      <c r="Z55" s="22" t="str" cm="1">
        <f t="array" ref="Z55">IF(INDEX('申請表 Application Form'!$B$5:$Q$1048576,ROW()*6-10,COLUMN()-10)=0,"",INDEX('申請表 Application Form'!$B$5:$Q$1048576,ROW()*6-10,COLUMN()-10))</f>
        <v/>
      </c>
    </row>
    <row r="56" spans="1:26">
      <c r="A56" s="21" t="str" cm="1">
        <f t="array" ref="A56">INDEX('申請表 Application Form'!$B$5:$Q$1048576,ROW()*6-10,COLUMN())</f>
        <v/>
      </c>
      <c r="B56" s="22" t="str" cm="1">
        <f t="array" ref="B56">IF(INDEX('申請表 Application Form'!$B$5:$Q$1048576,ROW()*6-10,COLUMN())=0,"",INDEX('申請表 Application Form'!$B$5:$Q$1048576,ROW()*6-10,COLUMN()))</f>
        <v/>
      </c>
      <c r="C56" s="21" t="str" cm="1">
        <f t="array" ref="C56">IF(INDEX('申請表 Application Form'!$B$5:$Q$1048576,ROW()*6-10,COLUMN())=0,"",INDEX('申請表 Application Form'!$B$5:$Q$1048576,ROW()*6-10,COLUMN()))</f>
        <v/>
      </c>
      <c r="D56" s="22" t="str" cm="1">
        <f t="array" ref="D56">IF(INDEX('申請表 Application Form'!$B$5:$Q$1048576,ROW()*6-10,COLUMN())=0,"",INDEX('申請表 Application Form'!$B$5:$Q$1048576,ROW()*6-10,COLUMN()))</f>
        <v/>
      </c>
      <c r="E56" s="22" t="str" cm="1">
        <f t="array" ref="E56">INDEX('申請表 Application Form'!$B$5:$Q$1048576,2+((ROW()-2)*6),5)</f>
        <v xml:space="preserve"> </v>
      </c>
      <c r="F56" s="22" t="str" cm="1">
        <f t="array" ref="F56">IF(INDEX('申請表 Application Form'!$B$5:$Q$1048576,2+((ROW()-2)*6),6)=0,"",INDEX('申請表 Application Form'!$B$5:$Q$1048576,2+((ROW()-2)*6),6))</f>
        <v/>
      </c>
      <c r="G56" s="22" t="str" cm="1">
        <f t="array" ref="G56">IF(INDEX('申請表 Application Form'!$B$5:$Q$1048576,2+((ROW()-2)*6),7)=0,"",INDEX('申請表 Application Form'!$B$5:$Q$1048576,2+((ROW()-2)*6),7))</f>
        <v/>
      </c>
      <c r="H56" s="22" t="str" cm="1">
        <f t="array" ref="H56">IF(INDEX('申請表 Application Form'!$B$5:$Q$1048576,3+((ROW()-2)*6),6)=0,"",INDEX('申請表 Application Form'!$B$5:$Q$1048576,3+((ROW()-2)*6),6))</f>
        <v/>
      </c>
      <c r="I56" s="22" t="str" cm="1">
        <f t="array" ref="I56">IF(INDEX('申請表 Application Form'!$B$5:$Q$1048576,3+((ROW()-2)*6),7)=0,"",INDEX('申請表 Application Form'!$B$5:$Q$1048576,3+((ROW()-2)*6),7))</f>
        <v/>
      </c>
      <c r="J56" s="22" t="str" cm="1">
        <f t="array" ref="J56">IF(INDEX('申請表 Application Form'!$B$5:$Q$1048576,4+((ROW()-2)*6),6)=0,"",INDEX('申請表 Application Form'!$B$5:$Q$1048576,4+((ROW()-2)*6),6))</f>
        <v/>
      </c>
      <c r="K56" s="22" t="str" cm="1">
        <f t="array" ref="K56">IF(INDEX('申請表 Application Form'!$B$5:$Q$1048576,4+((ROW()-2)*6),7)=0,"",INDEX('申請表 Application Form'!$B$5:$Q$1048576,4+((ROW()-2)*6),7))</f>
        <v/>
      </c>
      <c r="L56" s="22" t="str" cm="1">
        <f t="array" ref="L56">IF(INDEX('申請表 Application Form'!$B$5:$Q$1048576,5+((ROW()-2)*6),6)=0,"",INDEX('申請表 Application Form'!$B$5:$Q$1048576,5+((ROW()-2)*6),6))</f>
        <v/>
      </c>
      <c r="M56" s="22" t="str" cm="1">
        <f t="array" ref="M56">IF(INDEX('申請表 Application Form'!$B$5:$Q$1048576,5+((ROW()-2)*6),7)=0,"",INDEX('申請表 Application Form'!$B$5:$Q$1048576,5+((ROW()-2)*6),7))</f>
        <v/>
      </c>
      <c r="N56" s="22" t="str" cm="1">
        <f t="array" ref="N56">IF(INDEX('申請表 Application Form'!$B$5:$Q$1048576,6+((ROW()-2)*6),6)=0,"",INDEX('申請表 Application Form'!$B$5:$Q$1048576,6+((ROW()-2)*6),6))</f>
        <v/>
      </c>
      <c r="O56" s="22" t="str" cm="1">
        <f t="array" ref="O56">IF(INDEX('申請表 Application Form'!$B$5:$Q$1048576,6+((ROW()-2)*6),7)=0,"",INDEX('申請表 Application Form'!$B$5:$Q$1048576,6+((ROW()-2)*6),7))</f>
        <v/>
      </c>
      <c r="P56" s="22" t="str" cm="1">
        <f t="array" ref="P56">IF(INDEX('申請表 Application Form'!$B$5:$Q$1048576,7+((ROW()-2)*6),6)=0,"",INDEX('申請表 Application Form'!$B$5:$Q$1048576,7+((ROW()-2)*6),6))</f>
        <v/>
      </c>
      <c r="Q56" s="22" t="str" cm="1">
        <f t="array" ref="Q56">IF(INDEX('申請表 Application Form'!$B$5:$Q$1048576,7+((ROW()-2)*6),7)=0,"",INDEX('申請表 Application Form'!$B$5:$Q$1048576,7+((ROW()-2)*6),7))</f>
        <v/>
      </c>
      <c r="R56" s="14" t="str" cm="1">
        <f t="array" ref="R56">IF(INDEX('申請表 Application Form'!$B$5:$Q$1048576,ROW()*6-10,COLUMN()-10)=0,"",INDEX('申請表 Application Form'!$B$5:$Q$1048576,ROW()*6-10,COLUMN()-10))</f>
        <v/>
      </c>
      <c r="S56" s="21" t="str" cm="1">
        <f t="array" ref="S56">IF(INDEX('申請表 Application Form'!$B$5:$Q$1048576,ROW()*6-10,COLUMN()-10)=0,"",INDEX('申請表 Application Form'!$B$5:$Q$1048576,ROW()*6-10,COLUMN()-10))</f>
        <v/>
      </c>
      <c r="T56" s="21" t="str" cm="1">
        <f t="array" ref="T56">IF(INDEX('申請表 Application Form'!$B$5:$Q$1048576,ROW()*6-10,COLUMN()-10)=0,"",INDEX('申請表 Application Form'!$B$5:$Q$1048576,ROW()*6-10,COLUMN()-10))</f>
        <v/>
      </c>
      <c r="U56" s="22" t="str" cm="1">
        <f t="array" ref="U56">IF(INDEX('申請表 Application Form'!$B$5:$Q$1048576,ROW()*6-10,COLUMN()-10)=0,"",INDEX('申請表 Application Form'!$B$5:$Q$1048576,ROW()*6-10,COLUMN()-10))</f>
        <v/>
      </c>
      <c r="V56" s="21" t="str" cm="1">
        <f t="array" ref="V56">IF(INDEX('申請表 Application Form'!$B$5:$Q$1048576,ROW()*6-10,COLUMN()-10)=0,"",INDEX('申請表 Application Form'!$B$5:$Q$1048576,ROW()*6-10,COLUMN()-10))</f>
        <v/>
      </c>
      <c r="W56" s="22" t="str" cm="1">
        <f t="array" ref="W56">INDEX('申請表 Application Form'!$B$5:$Q$1048576,ROW()*6-10,COLUMN()-10)</f>
        <v/>
      </c>
      <c r="X56" s="21" t="str" cm="1">
        <f t="array" ref="X56">IF(INDEX('申請表 Application Form'!$B$5:$Q$1048576,ROW()*6-10,COLUMN()-10)=0,"",INDEX('申請表 Application Form'!$B$5:$Q$1048576,ROW()*6-10,COLUMN()-10))</f>
        <v/>
      </c>
      <c r="Y56" s="21" t="str" cm="1">
        <f t="array" ref="Y56">INDEX('申請表 Application Form'!$B$5:$Q$1048576,ROW()*6-10,COLUMN()-10)</f>
        <v/>
      </c>
      <c r="Z56" s="22" t="str" cm="1">
        <f t="array" ref="Z56">IF(INDEX('申請表 Application Form'!$B$5:$Q$1048576,ROW()*6-10,COLUMN()-10)=0,"",INDEX('申請表 Application Form'!$B$5:$Q$1048576,ROW()*6-10,COLUMN()-10))</f>
        <v/>
      </c>
    </row>
    <row r="57" spans="1:26">
      <c r="A57" s="21" t="str" cm="1">
        <f t="array" ref="A57">INDEX('申請表 Application Form'!$B$5:$Q$1048576,ROW()*6-10,COLUMN())</f>
        <v/>
      </c>
      <c r="B57" s="22" t="str" cm="1">
        <f t="array" ref="B57">IF(INDEX('申請表 Application Form'!$B$5:$Q$1048576,ROW()*6-10,COLUMN())=0,"",INDEX('申請表 Application Form'!$B$5:$Q$1048576,ROW()*6-10,COLUMN()))</f>
        <v/>
      </c>
      <c r="C57" s="21" t="str" cm="1">
        <f t="array" ref="C57">IF(INDEX('申請表 Application Form'!$B$5:$Q$1048576,ROW()*6-10,COLUMN())=0,"",INDEX('申請表 Application Form'!$B$5:$Q$1048576,ROW()*6-10,COLUMN()))</f>
        <v/>
      </c>
      <c r="D57" s="22" t="str" cm="1">
        <f t="array" ref="D57">IF(INDEX('申請表 Application Form'!$B$5:$Q$1048576,ROW()*6-10,COLUMN())=0,"",INDEX('申請表 Application Form'!$B$5:$Q$1048576,ROW()*6-10,COLUMN()))</f>
        <v/>
      </c>
      <c r="E57" s="22" t="str" cm="1">
        <f t="array" ref="E57">INDEX('申請表 Application Form'!$B$5:$Q$1048576,2+((ROW()-2)*6),5)</f>
        <v xml:space="preserve"> </v>
      </c>
      <c r="F57" s="22" t="str" cm="1">
        <f t="array" ref="F57">IF(INDEX('申請表 Application Form'!$B$5:$Q$1048576,2+((ROW()-2)*6),6)=0,"",INDEX('申請表 Application Form'!$B$5:$Q$1048576,2+((ROW()-2)*6),6))</f>
        <v/>
      </c>
      <c r="G57" s="22" t="str" cm="1">
        <f t="array" ref="G57">IF(INDEX('申請表 Application Form'!$B$5:$Q$1048576,2+((ROW()-2)*6),7)=0,"",INDEX('申請表 Application Form'!$B$5:$Q$1048576,2+((ROW()-2)*6),7))</f>
        <v/>
      </c>
      <c r="H57" s="22" t="str" cm="1">
        <f t="array" ref="H57">IF(INDEX('申請表 Application Form'!$B$5:$Q$1048576,3+((ROW()-2)*6),6)=0,"",INDEX('申請表 Application Form'!$B$5:$Q$1048576,3+((ROW()-2)*6),6))</f>
        <v/>
      </c>
      <c r="I57" s="22" t="str" cm="1">
        <f t="array" ref="I57">IF(INDEX('申請表 Application Form'!$B$5:$Q$1048576,3+((ROW()-2)*6),7)=0,"",INDEX('申請表 Application Form'!$B$5:$Q$1048576,3+((ROW()-2)*6),7))</f>
        <v/>
      </c>
      <c r="J57" s="22" t="str" cm="1">
        <f t="array" ref="J57">IF(INDEX('申請表 Application Form'!$B$5:$Q$1048576,4+((ROW()-2)*6),6)=0,"",INDEX('申請表 Application Form'!$B$5:$Q$1048576,4+((ROW()-2)*6),6))</f>
        <v/>
      </c>
      <c r="K57" s="22" t="str" cm="1">
        <f t="array" ref="K57">IF(INDEX('申請表 Application Form'!$B$5:$Q$1048576,4+((ROW()-2)*6),7)=0,"",INDEX('申請表 Application Form'!$B$5:$Q$1048576,4+((ROW()-2)*6),7))</f>
        <v/>
      </c>
      <c r="L57" s="22" t="str" cm="1">
        <f t="array" ref="L57">IF(INDEX('申請表 Application Form'!$B$5:$Q$1048576,5+((ROW()-2)*6),6)=0,"",INDEX('申請表 Application Form'!$B$5:$Q$1048576,5+((ROW()-2)*6),6))</f>
        <v/>
      </c>
      <c r="M57" s="22" t="str" cm="1">
        <f t="array" ref="M57">IF(INDEX('申請表 Application Form'!$B$5:$Q$1048576,5+((ROW()-2)*6),7)=0,"",INDEX('申請表 Application Form'!$B$5:$Q$1048576,5+((ROW()-2)*6),7))</f>
        <v/>
      </c>
      <c r="N57" s="22" t="str" cm="1">
        <f t="array" ref="N57">IF(INDEX('申請表 Application Form'!$B$5:$Q$1048576,6+((ROW()-2)*6),6)=0,"",INDEX('申請表 Application Form'!$B$5:$Q$1048576,6+((ROW()-2)*6),6))</f>
        <v/>
      </c>
      <c r="O57" s="22" t="str" cm="1">
        <f t="array" ref="O57">IF(INDEX('申請表 Application Form'!$B$5:$Q$1048576,6+((ROW()-2)*6),7)=0,"",INDEX('申請表 Application Form'!$B$5:$Q$1048576,6+((ROW()-2)*6),7))</f>
        <v/>
      </c>
      <c r="P57" s="22" t="str" cm="1">
        <f t="array" ref="P57">IF(INDEX('申請表 Application Form'!$B$5:$Q$1048576,7+((ROW()-2)*6),6)=0,"",INDEX('申請表 Application Form'!$B$5:$Q$1048576,7+((ROW()-2)*6),6))</f>
        <v/>
      </c>
      <c r="Q57" s="22" t="str" cm="1">
        <f t="array" ref="Q57">IF(INDEX('申請表 Application Form'!$B$5:$Q$1048576,7+((ROW()-2)*6),7)=0,"",INDEX('申請表 Application Form'!$B$5:$Q$1048576,7+((ROW()-2)*6),7))</f>
        <v/>
      </c>
      <c r="R57" s="14" t="str" cm="1">
        <f t="array" ref="R57">IF(INDEX('申請表 Application Form'!$B$5:$Q$1048576,ROW()*6-10,COLUMN()-10)=0,"",INDEX('申請表 Application Form'!$B$5:$Q$1048576,ROW()*6-10,COLUMN()-10))</f>
        <v/>
      </c>
      <c r="S57" s="21" t="str" cm="1">
        <f t="array" ref="S57">IF(INDEX('申請表 Application Form'!$B$5:$Q$1048576,ROW()*6-10,COLUMN()-10)=0,"",INDEX('申請表 Application Form'!$B$5:$Q$1048576,ROW()*6-10,COLUMN()-10))</f>
        <v/>
      </c>
      <c r="T57" s="21" t="str" cm="1">
        <f t="array" ref="T57">IF(INDEX('申請表 Application Form'!$B$5:$Q$1048576,ROW()*6-10,COLUMN()-10)=0,"",INDEX('申請表 Application Form'!$B$5:$Q$1048576,ROW()*6-10,COLUMN()-10))</f>
        <v/>
      </c>
      <c r="U57" s="22" t="str" cm="1">
        <f t="array" ref="U57">IF(INDEX('申請表 Application Form'!$B$5:$Q$1048576,ROW()*6-10,COLUMN()-10)=0,"",INDEX('申請表 Application Form'!$B$5:$Q$1048576,ROW()*6-10,COLUMN()-10))</f>
        <v/>
      </c>
      <c r="V57" s="21" t="str" cm="1">
        <f t="array" ref="V57">IF(INDEX('申請表 Application Form'!$B$5:$Q$1048576,ROW()*6-10,COLUMN()-10)=0,"",INDEX('申請表 Application Form'!$B$5:$Q$1048576,ROW()*6-10,COLUMN()-10))</f>
        <v/>
      </c>
      <c r="W57" s="22" t="str" cm="1">
        <f t="array" ref="W57">INDEX('申請表 Application Form'!$B$5:$Q$1048576,ROW()*6-10,COLUMN()-10)</f>
        <v/>
      </c>
      <c r="X57" s="21" t="str" cm="1">
        <f t="array" ref="X57">IF(INDEX('申請表 Application Form'!$B$5:$Q$1048576,ROW()*6-10,COLUMN()-10)=0,"",INDEX('申請表 Application Form'!$B$5:$Q$1048576,ROW()*6-10,COLUMN()-10))</f>
        <v/>
      </c>
      <c r="Y57" s="21" t="str" cm="1">
        <f t="array" ref="Y57">INDEX('申請表 Application Form'!$B$5:$Q$1048576,ROW()*6-10,COLUMN()-10)</f>
        <v/>
      </c>
      <c r="Z57" s="22" t="str" cm="1">
        <f t="array" ref="Z57">IF(INDEX('申請表 Application Form'!$B$5:$Q$1048576,ROW()*6-10,COLUMN()-10)=0,"",INDEX('申請表 Application Form'!$B$5:$Q$1048576,ROW()*6-10,COLUMN()-10))</f>
        <v/>
      </c>
    </row>
    <row r="58" spans="1:26">
      <c r="A58" s="21" t="str" cm="1">
        <f t="array" ref="A58">INDEX('申請表 Application Form'!$B$5:$Q$1048576,ROW()*6-10,COLUMN())</f>
        <v/>
      </c>
      <c r="B58" s="22" t="str" cm="1">
        <f t="array" ref="B58">IF(INDEX('申請表 Application Form'!$B$5:$Q$1048576,ROW()*6-10,COLUMN())=0,"",INDEX('申請表 Application Form'!$B$5:$Q$1048576,ROW()*6-10,COLUMN()))</f>
        <v/>
      </c>
      <c r="C58" s="21" t="str" cm="1">
        <f t="array" ref="C58">IF(INDEX('申請表 Application Form'!$B$5:$Q$1048576,ROW()*6-10,COLUMN())=0,"",INDEX('申請表 Application Form'!$B$5:$Q$1048576,ROW()*6-10,COLUMN()))</f>
        <v/>
      </c>
      <c r="D58" s="22" t="str" cm="1">
        <f t="array" ref="D58">IF(INDEX('申請表 Application Form'!$B$5:$Q$1048576,ROW()*6-10,COLUMN())=0,"",INDEX('申請表 Application Form'!$B$5:$Q$1048576,ROW()*6-10,COLUMN()))</f>
        <v/>
      </c>
      <c r="E58" s="22" t="str" cm="1">
        <f t="array" ref="E58">INDEX('申請表 Application Form'!$B$5:$Q$1048576,2+((ROW()-2)*6),5)</f>
        <v xml:space="preserve"> </v>
      </c>
      <c r="F58" s="22" t="str" cm="1">
        <f t="array" ref="F58">IF(INDEX('申請表 Application Form'!$B$5:$Q$1048576,2+((ROW()-2)*6),6)=0,"",INDEX('申請表 Application Form'!$B$5:$Q$1048576,2+((ROW()-2)*6),6))</f>
        <v/>
      </c>
      <c r="G58" s="22" t="str" cm="1">
        <f t="array" ref="G58">IF(INDEX('申請表 Application Form'!$B$5:$Q$1048576,2+((ROW()-2)*6),7)=0,"",INDEX('申請表 Application Form'!$B$5:$Q$1048576,2+((ROW()-2)*6),7))</f>
        <v/>
      </c>
      <c r="H58" s="22" t="str" cm="1">
        <f t="array" ref="H58">IF(INDEX('申請表 Application Form'!$B$5:$Q$1048576,3+((ROW()-2)*6),6)=0,"",INDEX('申請表 Application Form'!$B$5:$Q$1048576,3+((ROW()-2)*6),6))</f>
        <v/>
      </c>
      <c r="I58" s="22" t="str" cm="1">
        <f t="array" ref="I58">IF(INDEX('申請表 Application Form'!$B$5:$Q$1048576,3+((ROW()-2)*6),7)=0,"",INDEX('申請表 Application Form'!$B$5:$Q$1048576,3+((ROW()-2)*6),7))</f>
        <v/>
      </c>
      <c r="J58" s="22" t="str" cm="1">
        <f t="array" ref="J58">IF(INDEX('申請表 Application Form'!$B$5:$Q$1048576,4+((ROW()-2)*6),6)=0,"",INDEX('申請表 Application Form'!$B$5:$Q$1048576,4+((ROW()-2)*6),6))</f>
        <v/>
      </c>
      <c r="K58" s="22" t="str" cm="1">
        <f t="array" ref="K58">IF(INDEX('申請表 Application Form'!$B$5:$Q$1048576,4+((ROW()-2)*6),7)=0,"",INDEX('申請表 Application Form'!$B$5:$Q$1048576,4+((ROW()-2)*6),7))</f>
        <v/>
      </c>
      <c r="L58" s="22" t="str" cm="1">
        <f t="array" ref="L58">IF(INDEX('申請表 Application Form'!$B$5:$Q$1048576,5+((ROW()-2)*6),6)=0,"",INDEX('申請表 Application Form'!$B$5:$Q$1048576,5+((ROW()-2)*6),6))</f>
        <v/>
      </c>
      <c r="M58" s="22" t="str" cm="1">
        <f t="array" ref="M58">IF(INDEX('申請表 Application Form'!$B$5:$Q$1048576,5+((ROW()-2)*6),7)=0,"",INDEX('申請表 Application Form'!$B$5:$Q$1048576,5+((ROW()-2)*6),7))</f>
        <v/>
      </c>
      <c r="N58" s="22" t="str" cm="1">
        <f t="array" ref="N58">IF(INDEX('申請表 Application Form'!$B$5:$Q$1048576,6+((ROW()-2)*6),6)=0,"",INDEX('申請表 Application Form'!$B$5:$Q$1048576,6+((ROW()-2)*6),6))</f>
        <v/>
      </c>
      <c r="O58" s="22" t="str" cm="1">
        <f t="array" ref="O58">IF(INDEX('申請表 Application Form'!$B$5:$Q$1048576,6+((ROW()-2)*6),7)=0,"",INDEX('申請表 Application Form'!$B$5:$Q$1048576,6+((ROW()-2)*6),7))</f>
        <v/>
      </c>
      <c r="P58" s="22" t="str" cm="1">
        <f t="array" ref="P58">IF(INDEX('申請表 Application Form'!$B$5:$Q$1048576,7+((ROW()-2)*6),6)=0,"",INDEX('申請表 Application Form'!$B$5:$Q$1048576,7+((ROW()-2)*6),6))</f>
        <v/>
      </c>
      <c r="Q58" s="22" t="str" cm="1">
        <f t="array" ref="Q58">IF(INDEX('申請表 Application Form'!$B$5:$Q$1048576,7+((ROW()-2)*6),7)=0,"",INDEX('申請表 Application Form'!$B$5:$Q$1048576,7+((ROW()-2)*6),7))</f>
        <v/>
      </c>
      <c r="R58" s="14" t="str" cm="1">
        <f t="array" ref="R58">IF(INDEX('申請表 Application Form'!$B$5:$Q$1048576,ROW()*6-10,COLUMN()-10)=0,"",INDEX('申請表 Application Form'!$B$5:$Q$1048576,ROW()*6-10,COLUMN()-10))</f>
        <v/>
      </c>
      <c r="S58" s="21" t="str" cm="1">
        <f t="array" ref="S58">IF(INDEX('申請表 Application Form'!$B$5:$Q$1048576,ROW()*6-10,COLUMN()-10)=0,"",INDEX('申請表 Application Form'!$B$5:$Q$1048576,ROW()*6-10,COLUMN()-10))</f>
        <v/>
      </c>
      <c r="T58" s="21" t="str" cm="1">
        <f t="array" ref="T58">IF(INDEX('申請表 Application Form'!$B$5:$Q$1048576,ROW()*6-10,COLUMN()-10)=0,"",INDEX('申請表 Application Form'!$B$5:$Q$1048576,ROW()*6-10,COLUMN()-10))</f>
        <v/>
      </c>
      <c r="U58" s="22" t="str" cm="1">
        <f t="array" ref="U58">IF(INDEX('申請表 Application Form'!$B$5:$Q$1048576,ROW()*6-10,COLUMN()-10)=0,"",INDEX('申請表 Application Form'!$B$5:$Q$1048576,ROW()*6-10,COLUMN()-10))</f>
        <v/>
      </c>
      <c r="V58" s="21" t="str" cm="1">
        <f t="array" ref="V58">IF(INDEX('申請表 Application Form'!$B$5:$Q$1048576,ROW()*6-10,COLUMN()-10)=0,"",INDEX('申請表 Application Form'!$B$5:$Q$1048576,ROW()*6-10,COLUMN()-10))</f>
        <v/>
      </c>
      <c r="W58" s="22" t="str" cm="1">
        <f t="array" ref="W58">INDEX('申請表 Application Form'!$B$5:$Q$1048576,ROW()*6-10,COLUMN()-10)</f>
        <v/>
      </c>
      <c r="X58" s="21" t="str" cm="1">
        <f t="array" ref="X58">IF(INDEX('申請表 Application Form'!$B$5:$Q$1048576,ROW()*6-10,COLUMN()-10)=0,"",INDEX('申請表 Application Form'!$B$5:$Q$1048576,ROW()*6-10,COLUMN()-10))</f>
        <v/>
      </c>
      <c r="Y58" s="21" t="str" cm="1">
        <f t="array" ref="Y58">INDEX('申請表 Application Form'!$B$5:$Q$1048576,ROW()*6-10,COLUMN()-10)</f>
        <v/>
      </c>
      <c r="Z58" s="22" t="str" cm="1">
        <f t="array" ref="Z58">IF(INDEX('申請表 Application Form'!$B$5:$Q$1048576,ROW()*6-10,COLUMN()-10)=0,"",INDEX('申請表 Application Form'!$B$5:$Q$1048576,ROW()*6-10,COLUMN()-10))</f>
        <v/>
      </c>
    </row>
    <row r="59" spans="1:26">
      <c r="A59" s="21" t="str" cm="1">
        <f t="array" ref="A59">INDEX('申請表 Application Form'!$B$5:$Q$1048576,ROW()*6-10,COLUMN())</f>
        <v/>
      </c>
      <c r="B59" s="22" t="str" cm="1">
        <f t="array" ref="B59">IF(INDEX('申請表 Application Form'!$B$5:$Q$1048576,ROW()*6-10,COLUMN())=0,"",INDEX('申請表 Application Form'!$B$5:$Q$1048576,ROW()*6-10,COLUMN()))</f>
        <v/>
      </c>
      <c r="C59" s="21" t="str" cm="1">
        <f t="array" ref="C59">IF(INDEX('申請表 Application Form'!$B$5:$Q$1048576,ROW()*6-10,COLUMN())=0,"",INDEX('申請表 Application Form'!$B$5:$Q$1048576,ROW()*6-10,COLUMN()))</f>
        <v/>
      </c>
      <c r="D59" s="22" t="str" cm="1">
        <f t="array" ref="D59">IF(INDEX('申請表 Application Form'!$B$5:$Q$1048576,ROW()*6-10,COLUMN())=0,"",INDEX('申請表 Application Form'!$B$5:$Q$1048576,ROW()*6-10,COLUMN()))</f>
        <v/>
      </c>
      <c r="E59" s="22" t="str" cm="1">
        <f t="array" ref="E59">INDEX('申請表 Application Form'!$B$5:$Q$1048576,2+((ROW()-2)*6),5)</f>
        <v xml:space="preserve"> </v>
      </c>
      <c r="F59" s="22" t="str" cm="1">
        <f t="array" ref="F59">IF(INDEX('申請表 Application Form'!$B$5:$Q$1048576,2+((ROW()-2)*6),6)=0,"",INDEX('申請表 Application Form'!$B$5:$Q$1048576,2+((ROW()-2)*6),6))</f>
        <v/>
      </c>
      <c r="G59" s="22" t="str" cm="1">
        <f t="array" ref="G59">IF(INDEX('申請表 Application Form'!$B$5:$Q$1048576,2+((ROW()-2)*6),7)=0,"",INDEX('申請表 Application Form'!$B$5:$Q$1048576,2+((ROW()-2)*6),7))</f>
        <v/>
      </c>
      <c r="H59" s="22" t="str" cm="1">
        <f t="array" ref="H59">IF(INDEX('申請表 Application Form'!$B$5:$Q$1048576,3+((ROW()-2)*6),6)=0,"",INDEX('申請表 Application Form'!$B$5:$Q$1048576,3+((ROW()-2)*6),6))</f>
        <v/>
      </c>
      <c r="I59" s="22" t="str" cm="1">
        <f t="array" ref="I59">IF(INDEX('申請表 Application Form'!$B$5:$Q$1048576,3+((ROW()-2)*6),7)=0,"",INDEX('申請表 Application Form'!$B$5:$Q$1048576,3+((ROW()-2)*6),7))</f>
        <v/>
      </c>
      <c r="J59" s="22" t="str" cm="1">
        <f t="array" ref="J59">IF(INDEX('申請表 Application Form'!$B$5:$Q$1048576,4+((ROW()-2)*6),6)=0,"",INDEX('申請表 Application Form'!$B$5:$Q$1048576,4+((ROW()-2)*6),6))</f>
        <v/>
      </c>
      <c r="K59" s="22" t="str" cm="1">
        <f t="array" ref="K59">IF(INDEX('申請表 Application Form'!$B$5:$Q$1048576,4+((ROW()-2)*6),7)=0,"",INDEX('申請表 Application Form'!$B$5:$Q$1048576,4+((ROW()-2)*6),7))</f>
        <v/>
      </c>
      <c r="L59" s="22" t="str" cm="1">
        <f t="array" ref="L59">IF(INDEX('申請表 Application Form'!$B$5:$Q$1048576,5+((ROW()-2)*6),6)=0,"",INDEX('申請表 Application Form'!$B$5:$Q$1048576,5+((ROW()-2)*6),6))</f>
        <v/>
      </c>
      <c r="M59" s="22" t="str" cm="1">
        <f t="array" ref="M59">IF(INDEX('申請表 Application Form'!$B$5:$Q$1048576,5+((ROW()-2)*6),7)=0,"",INDEX('申請表 Application Form'!$B$5:$Q$1048576,5+((ROW()-2)*6),7))</f>
        <v/>
      </c>
      <c r="N59" s="22" t="str" cm="1">
        <f t="array" ref="N59">IF(INDEX('申請表 Application Form'!$B$5:$Q$1048576,6+((ROW()-2)*6),6)=0,"",INDEX('申請表 Application Form'!$B$5:$Q$1048576,6+((ROW()-2)*6),6))</f>
        <v/>
      </c>
      <c r="O59" s="22" t="str" cm="1">
        <f t="array" ref="O59">IF(INDEX('申請表 Application Form'!$B$5:$Q$1048576,6+((ROW()-2)*6),7)=0,"",INDEX('申請表 Application Form'!$B$5:$Q$1048576,6+((ROW()-2)*6),7))</f>
        <v/>
      </c>
      <c r="P59" s="22" t="str" cm="1">
        <f t="array" ref="P59">IF(INDEX('申請表 Application Form'!$B$5:$Q$1048576,7+((ROW()-2)*6),6)=0,"",INDEX('申請表 Application Form'!$B$5:$Q$1048576,7+((ROW()-2)*6),6))</f>
        <v/>
      </c>
      <c r="Q59" s="22" t="str" cm="1">
        <f t="array" ref="Q59">IF(INDEX('申請表 Application Form'!$B$5:$Q$1048576,7+((ROW()-2)*6),7)=0,"",INDEX('申請表 Application Form'!$B$5:$Q$1048576,7+((ROW()-2)*6),7))</f>
        <v/>
      </c>
      <c r="R59" s="14" t="str" cm="1">
        <f t="array" ref="R59">IF(INDEX('申請表 Application Form'!$B$5:$Q$1048576,ROW()*6-10,COLUMN()-10)=0,"",INDEX('申請表 Application Form'!$B$5:$Q$1048576,ROW()*6-10,COLUMN()-10))</f>
        <v/>
      </c>
      <c r="S59" s="21" t="str" cm="1">
        <f t="array" ref="S59">IF(INDEX('申請表 Application Form'!$B$5:$Q$1048576,ROW()*6-10,COLUMN()-10)=0,"",INDEX('申請表 Application Form'!$B$5:$Q$1048576,ROW()*6-10,COLUMN()-10))</f>
        <v/>
      </c>
      <c r="T59" s="21" t="str" cm="1">
        <f t="array" ref="T59">IF(INDEX('申請表 Application Form'!$B$5:$Q$1048576,ROW()*6-10,COLUMN()-10)=0,"",INDEX('申請表 Application Form'!$B$5:$Q$1048576,ROW()*6-10,COLUMN()-10))</f>
        <v/>
      </c>
      <c r="U59" s="22" t="str" cm="1">
        <f t="array" ref="U59">IF(INDEX('申請表 Application Form'!$B$5:$Q$1048576,ROW()*6-10,COLUMN()-10)=0,"",INDEX('申請表 Application Form'!$B$5:$Q$1048576,ROW()*6-10,COLUMN()-10))</f>
        <v/>
      </c>
      <c r="V59" s="21" t="str" cm="1">
        <f t="array" ref="V59">IF(INDEX('申請表 Application Form'!$B$5:$Q$1048576,ROW()*6-10,COLUMN()-10)=0,"",INDEX('申請表 Application Form'!$B$5:$Q$1048576,ROW()*6-10,COLUMN()-10))</f>
        <v/>
      </c>
      <c r="W59" s="22" t="str" cm="1">
        <f t="array" ref="W59">INDEX('申請表 Application Form'!$B$5:$Q$1048576,ROW()*6-10,COLUMN()-10)</f>
        <v/>
      </c>
      <c r="X59" s="21" t="str" cm="1">
        <f t="array" ref="X59">IF(INDEX('申請表 Application Form'!$B$5:$Q$1048576,ROW()*6-10,COLUMN()-10)=0,"",INDEX('申請表 Application Form'!$B$5:$Q$1048576,ROW()*6-10,COLUMN()-10))</f>
        <v/>
      </c>
      <c r="Y59" s="21" t="str" cm="1">
        <f t="array" ref="Y59">INDEX('申請表 Application Form'!$B$5:$Q$1048576,ROW()*6-10,COLUMN()-10)</f>
        <v/>
      </c>
      <c r="Z59" s="22" t="str" cm="1">
        <f t="array" ref="Z59">IF(INDEX('申請表 Application Form'!$B$5:$Q$1048576,ROW()*6-10,COLUMN()-10)=0,"",INDEX('申請表 Application Form'!$B$5:$Q$1048576,ROW()*6-10,COLUMN()-10))</f>
        <v/>
      </c>
    </row>
    <row r="60" spans="1:26">
      <c r="A60" s="21" t="str" cm="1">
        <f t="array" ref="A60">INDEX('申請表 Application Form'!$B$5:$Q$1048576,ROW()*6-10,COLUMN())</f>
        <v/>
      </c>
      <c r="B60" s="22" t="str" cm="1">
        <f t="array" ref="B60">IF(INDEX('申請表 Application Form'!$B$5:$Q$1048576,ROW()*6-10,COLUMN())=0,"",INDEX('申請表 Application Form'!$B$5:$Q$1048576,ROW()*6-10,COLUMN()))</f>
        <v/>
      </c>
      <c r="C60" s="21" t="str" cm="1">
        <f t="array" ref="C60">IF(INDEX('申請表 Application Form'!$B$5:$Q$1048576,ROW()*6-10,COLUMN())=0,"",INDEX('申請表 Application Form'!$B$5:$Q$1048576,ROW()*6-10,COLUMN()))</f>
        <v/>
      </c>
      <c r="D60" s="22" t="str" cm="1">
        <f t="array" ref="D60">IF(INDEX('申請表 Application Form'!$B$5:$Q$1048576,ROW()*6-10,COLUMN())=0,"",INDEX('申請表 Application Form'!$B$5:$Q$1048576,ROW()*6-10,COLUMN()))</f>
        <v/>
      </c>
      <c r="E60" s="22" t="str" cm="1">
        <f t="array" ref="E60">INDEX('申請表 Application Form'!$B$5:$Q$1048576,2+((ROW()-2)*6),5)</f>
        <v xml:space="preserve"> </v>
      </c>
      <c r="F60" s="22" t="str" cm="1">
        <f t="array" ref="F60">IF(INDEX('申請表 Application Form'!$B$5:$Q$1048576,2+((ROW()-2)*6),6)=0,"",INDEX('申請表 Application Form'!$B$5:$Q$1048576,2+((ROW()-2)*6),6))</f>
        <v/>
      </c>
      <c r="G60" s="22" t="str" cm="1">
        <f t="array" ref="G60">IF(INDEX('申請表 Application Form'!$B$5:$Q$1048576,2+((ROW()-2)*6),7)=0,"",INDEX('申請表 Application Form'!$B$5:$Q$1048576,2+((ROW()-2)*6),7))</f>
        <v/>
      </c>
      <c r="H60" s="22" t="str" cm="1">
        <f t="array" ref="H60">IF(INDEX('申請表 Application Form'!$B$5:$Q$1048576,3+((ROW()-2)*6),6)=0,"",INDEX('申請表 Application Form'!$B$5:$Q$1048576,3+((ROW()-2)*6),6))</f>
        <v/>
      </c>
      <c r="I60" s="22" t="str" cm="1">
        <f t="array" ref="I60">IF(INDEX('申請表 Application Form'!$B$5:$Q$1048576,3+((ROW()-2)*6),7)=0,"",INDEX('申請表 Application Form'!$B$5:$Q$1048576,3+((ROW()-2)*6),7))</f>
        <v/>
      </c>
      <c r="J60" s="22" t="str" cm="1">
        <f t="array" ref="J60">IF(INDEX('申請表 Application Form'!$B$5:$Q$1048576,4+((ROW()-2)*6),6)=0,"",INDEX('申請表 Application Form'!$B$5:$Q$1048576,4+((ROW()-2)*6),6))</f>
        <v/>
      </c>
      <c r="K60" s="22" t="str" cm="1">
        <f t="array" ref="K60">IF(INDEX('申請表 Application Form'!$B$5:$Q$1048576,4+((ROW()-2)*6),7)=0,"",INDEX('申請表 Application Form'!$B$5:$Q$1048576,4+((ROW()-2)*6),7))</f>
        <v/>
      </c>
      <c r="L60" s="22" t="str" cm="1">
        <f t="array" ref="L60">IF(INDEX('申請表 Application Form'!$B$5:$Q$1048576,5+((ROW()-2)*6),6)=0,"",INDEX('申請表 Application Form'!$B$5:$Q$1048576,5+((ROW()-2)*6),6))</f>
        <v/>
      </c>
      <c r="M60" s="22" t="str" cm="1">
        <f t="array" ref="M60">IF(INDEX('申請表 Application Form'!$B$5:$Q$1048576,5+((ROW()-2)*6),7)=0,"",INDEX('申請表 Application Form'!$B$5:$Q$1048576,5+((ROW()-2)*6),7))</f>
        <v/>
      </c>
      <c r="N60" s="22" t="str" cm="1">
        <f t="array" ref="N60">IF(INDEX('申請表 Application Form'!$B$5:$Q$1048576,6+((ROW()-2)*6),6)=0,"",INDEX('申請表 Application Form'!$B$5:$Q$1048576,6+((ROW()-2)*6),6))</f>
        <v/>
      </c>
      <c r="O60" s="22" t="str" cm="1">
        <f t="array" ref="O60">IF(INDEX('申請表 Application Form'!$B$5:$Q$1048576,6+((ROW()-2)*6),7)=0,"",INDEX('申請表 Application Form'!$B$5:$Q$1048576,6+((ROW()-2)*6),7))</f>
        <v/>
      </c>
      <c r="P60" s="22" t="str" cm="1">
        <f t="array" ref="P60">IF(INDEX('申請表 Application Form'!$B$5:$Q$1048576,7+((ROW()-2)*6),6)=0,"",INDEX('申請表 Application Form'!$B$5:$Q$1048576,7+((ROW()-2)*6),6))</f>
        <v/>
      </c>
      <c r="Q60" s="22" t="str" cm="1">
        <f t="array" ref="Q60">IF(INDEX('申請表 Application Form'!$B$5:$Q$1048576,7+((ROW()-2)*6),7)=0,"",INDEX('申請表 Application Form'!$B$5:$Q$1048576,7+((ROW()-2)*6),7))</f>
        <v/>
      </c>
      <c r="R60" s="14" t="str" cm="1">
        <f t="array" ref="R60">IF(INDEX('申請表 Application Form'!$B$5:$Q$1048576,ROW()*6-10,COLUMN()-10)=0,"",INDEX('申請表 Application Form'!$B$5:$Q$1048576,ROW()*6-10,COLUMN()-10))</f>
        <v/>
      </c>
      <c r="S60" s="21" t="str" cm="1">
        <f t="array" ref="S60">IF(INDEX('申請表 Application Form'!$B$5:$Q$1048576,ROW()*6-10,COLUMN()-10)=0,"",INDEX('申請表 Application Form'!$B$5:$Q$1048576,ROW()*6-10,COLUMN()-10))</f>
        <v/>
      </c>
      <c r="T60" s="21" t="str" cm="1">
        <f t="array" ref="T60">IF(INDEX('申請表 Application Form'!$B$5:$Q$1048576,ROW()*6-10,COLUMN()-10)=0,"",INDEX('申請表 Application Form'!$B$5:$Q$1048576,ROW()*6-10,COLUMN()-10))</f>
        <v/>
      </c>
      <c r="U60" s="22" t="str" cm="1">
        <f t="array" ref="U60">IF(INDEX('申請表 Application Form'!$B$5:$Q$1048576,ROW()*6-10,COLUMN()-10)=0,"",INDEX('申請表 Application Form'!$B$5:$Q$1048576,ROW()*6-10,COLUMN()-10))</f>
        <v/>
      </c>
      <c r="V60" s="21" t="str" cm="1">
        <f t="array" ref="V60">IF(INDEX('申請表 Application Form'!$B$5:$Q$1048576,ROW()*6-10,COLUMN()-10)=0,"",INDEX('申請表 Application Form'!$B$5:$Q$1048576,ROW()*6-10,COLUMN()-10))</f>
        <v/>
      </c>
      <c r="W60" s="22" t="str" cm="1">
        <f t="array" ref="W60">INDEX('申請表 Application Form'!$B$5:$Q$1048576,ROW()*6-10,COLUMN()-10)</f>
        <v/>
      </c>
      <c r="X60" s="21" t="str" cm="1">
        <f t="array" ref="X60">IF(INDEX('申請表 Application Form'!$B$5:$Q$1048576,ROW()*6-10,COLUMN()-10)=0,"",INDEX('申請表 Application Form'!$B$5:$Q$1048576,ROW()*6-10,COLUMN()-10))</f>
        <v/>
      </c>
      <c r="Y60" s="21" t="str" cm="1">
        <f t="array" ref="Y60">INDEX('申請表 Application Form'!$B$5:$Q$1048576,ROW()*6-10,COLUMN()-10)</f>
        <v/>
      </c>
      <c r="Z60" s="22" t="str" cm="1">
        <f t="array" ref="Z60">IF(INDEX('申請表 Application Form'!$B$5:$Q$1048576,ROW()*6-10,COLUMN()-10)=0,"",INDEX('申請表 Application Form'!$B$5:$Q$1048576,ROW()*6-10,COLUMN()-10))</f>
        <v/>
      </c>
    </row>
    <row r="61" spans="1:26">
      <c r="A61" s="21" t="str" cm="1">
        <f t="array" ref="A61">INDEX('申請表 Application Form'!$B$5:$Q$1048576,ROW()*6-10,COLUMN())</f>
        <v/>
      </c>
      <c r="B61" s="22" t="str" cm="1">
        <f t="array" ref="B61">IF(INDEX('申請表 Application Form'!$B$5:$Q$1048576,ROW()*6-10,COLUMN())=0,"",INDEX('申請表 Application Form'!$B$5:$Q$1048576,ROW()*6-10,COLUMN()))</f>
        <v/>
      </c>
      <c r="C61" s="21" t="str" cm="1">
        <f t="array" ref="C61">IF(INDEX('申請表 Application Form'!$B$5:$Q$1048576,ROW()*6-10,COLUMN())=0,"",INDEX('申請表 Application Form'!$B$5:$Q$1048576,ROW()*6-10,COLUMN()))</f>
        <v/>
      </c>
      <c r="D61" s="22" t="str" cm="1">
        <f t="array" ref="D61">IF(INDEX('申請表 Application Form'!$B$5:$Q$1048576,ROW()*6-10,COLUMN())=0,"",INDEX('申請表 Application Form'!$B$5:$Q$1048576,ROW()*6-10,COLUMN()))</f>
        <v/>
      </c>
      <c r="E61" s="22" t="str" cm="1">
        <f t="array" ref="E61">INDEX('申請表 Application Form'!$B$5:$Q$1048576,2+((ROW()-2)*6),5)</f>
        <v xml:space="preserve"> </v>
      </c>
      <c r="F61" s="22" t="str" cm="1">
        <f t="array" ref="F61">IF(INDEX('申請表 Application Form'!$B$5:$Q$1048576,2+((ROW()-2)*6),6)=0,"",INDEX('申請表 Application Form'!$B$5:$Q$1048576,2+((ROW()-2)*6),6))</f>
        <v/>
      </c>
      <c r="G61" s="22" t="str" cm="1">
        <f t="array" ref="G61">IF(INDEX('申請表 Application Form'!$B$5:$Q$1048576,2+((ROW()-2)*6),7)=0,"",INDEX('申請表 Application Form'!$B$5:$Q$1048576,2+((ROW()-2)*6),7))</f>
        <v/>
      </c>
      <c r="H61" s="22" t="str" cm="1">
        <f t="array" ref="H61">IF(INDEX('申請表 Application Form'!$B$5:$Q$1048576,3+((ROW()-2)*6),6)=0,"",INDEX('申請表 Application Form'!$B$5:$Q$1048576,3+((ROW()-2)*6),6))</f>
        <v/>
      </c>
      <c r="I61" s="22" t="str" cm="1">
        <f t="array" ref="I61">IF(INDEX('申請表 Application Form'!$B$5:$Q$1048576,3+((ROW()-2)*6),7)=0,"",INDEX('申請表 Application Form'!$B$5:$Q$1048576,3+((ROW()-2)*6),7))</f>
        <v/>
      </c>
      <c r="J61" s="22" t="str" cm="1">
        <f t="array" ref="J61">IF(INDEX('申請表 Application Form'!$B$5:$Q$1048576,4+((ROW()-2)*6),6)=0,"",INDEX('申請表 Application Form'!$B$5:$Q$1048576,4+((ROW()-2)*6),6))</f>
        <v/>
      </c>
      <c r="K61" s="22" t="str" cm="1">
        <f t="array" ref="K61">IF(INDEX('申請表 Application Form'!$B$5:$Q$1048576,4+((ROW()-2)*6),7)=0,"",INDEX('申請表 Application Form'!$B$5:$Q$1048576,4+((ROW()-2)*6),7))</f>
        <v/>
      </c>
      <c r="L61" s="22" t="str" cm="1">
        <f t="array" ref="L61">IF(INDEX('申請表 Application Form'!$B$5:$Q$1048576,5+((ROW()-2)*6),6)=0,"",INDEX('申請表 Application Form'!$B$5:$Q$1048576,5+((ROW()-2)*6),6))</f>
        <v/>
      </c>
      <c r="M61" s="22" t="str" cm="1">
        <f t="array" ref="M61">IF(INDEX('申請表 Application Form'!$B$5:$Q$1048576,5+((ROW()-2)*6),7)=0,"",INDEX('申請表 Application Form'!$B$5:$Q$1048576,5+((ROW()-2)*6),7))</f>
        <v/>
      </c>
      <c r="N61" s="22" t="str" cm="1">
        <f t="array" ref="N61">IF(INDEX('申請表 Application Form'!$B$5:$Q$1048576,6+((ROW()-2)*6),6)=0,"",INDEX('申請表 Application Form'!$B$5:$Q$1048576,6+((ROW()-2)*6),6))</f>
        <v/>
      </c>
      <c r="O61" s="22" t="str" cm="1">
        <f t="array" ref="O61">IF(INDEX('申請表 Application Form'!$B$5:$Q$1048576,6+((ROW()-2)*6),7)=0,"",INDEX('申請表 Application Form'!$B$5:$Q$1048576,6+((ROW()-2)*6),7))</f>
        <v/>
      </c>
      <c r="P61" s="22" t="str" cm="1">
        <f t="array" ref="P61">IF(INDEX('申請表 Application Form'!$B$5:$Q$1048576,7+((ROW()-2)*6),6)=0,"",INDEX('申請表 Application Form'!$B$5:$Q$1048576,7+((ROW()-2)*6),6))</f>
        <v/>
      </c>
      <c r="Q61" s="22" t="str" cm="1">
        <f t="array" ref="Q61">IF(INDEX('申請表 Application Form'!$B$5:$Q$1048576,7+((ROW()-2)*6),7)=0,"",INDEX('申請表 Application Form'!$B$5:$Q$1048576,7+((ROW()-2)*6),7))</f>
        <v/>
      </c>
      <c r="R61" s="14" t="str" cm="1">
        <f t="array" ref="R61">IF(INDEX('申請表 Application Form'!$B$5:$Q$1048576,ROW()*6-10,COLUMN()-10)=0,"",INDEX('申請表 Application Form'!$B$5:$Q$1048576,ROW()*6-10,COLUMN()-10))</f>
        <v/>
      </c>
      <c r="S61" s="21" t="str" cm="1">
        <f t="array" ref="S61">IF(INDEX('申請表 Application Form'!$B$5:$Q$1048576,ROW()*6-10,COLUMN()-10)=0,"",INDEX('申請表 Application Form'!$B$5:$Q$1048576,ROW()*6-10,COLUMN()-10))</f>
        <v/>
      </c>
      <c r="T61" s="21" t="str" cm="1">
        <f t="array" ref="T61">IF(INDEX('申請表 Application Form'!$B$5:$Q$1048576,ROW()*6-10,COLUMN()-10)=0,"",INDEX('申請表 Application Form'!$B$5:$Q$1048576,ROW()*6-10,COLUMN()-10))</f>
        <v/>
      </c>
      <c r="U61" s="22" t="str" cm="1">
        <f t="array" ref="U61">IF(INDEX('申請表 Application Form'!$B$5:$Q$1048576,ROW()*6-10,COLUMN()-10)=0,"",INDEX('申請表 Application Form'!$B$5:$Q$1048576,ROW()*6-10,COLUMN()-10))</f>
        <v/>
      </c>
      <c r="V61" s="21" t="str" cm="1">
        <f t="array" ref="V61">IF(INDEX('申請表 Application Form'!$B$5:$Q$1048576,ROW()*6-10,COLUMN()-10)=0,"",INDEX('申請表 Application Form'!$B$5:$Q$1048576,ROW()*6-10,COLUMN()-10))</f>
        <v/>
      </c>
      <c r="W61" s="22" t="str" cm="1">
        <f t="array" ref="W61">INDEX('申請表 Application Form'!$B$5:$Q$1048576,ROW()*6-10,COLUMN()-10)</f>
        <v/>
      </c>
      <c r="X61" s="21" t="str" cm="1">
        <f t="array" ref="X61">IF(INDEX('申請表 Application Form'!$B$5:$Q$1048576,ROW()*6-10,COLUMN()-10)=0,"",INDEX('申請表 Application Form'!$B$5:$Q$1048576,ROW()*6-10,COLUMN()-10))</f>
        <v/>
      </c>
      <c r="Y61" s="21" t="str" cm="1">
        <f t="array" ref="Y61">INDEX('申請表 Application Form'!$B$5:$Q$1048576,ROW()*6-10,COLUMN()-10)</f>
        <v/>
      </c>
      <c r="Z61" s="22" t="str" cm="1">
        <f t="array" ref="Z61">IF(INDEX('申請表 Application Form'!$B$5:$Q$1048576,ROW()*6-10,COLUMN()-10)=0,"",INDEX('申請表 Application Form'!$B$5:$Q$1048576,ROW()*6-10,COLUMN()-10))</f>
        <v/>
      </c>
    </row>
    <row r="62" spans="1:26">
      <c r="A62" s="21" t="str" cm="1">
        <f t="array" ref="A62">INDEX('申請表 Application Form'!$B$5:$Q$1048576,ROW()*6-10,COLUMN())</f>
        <v/>
      </c>
      <c r="B62" s="22" t="str" cm="1">
        <f t="array" ref="B62">IF(INDEX('申請表 Application Form'!$B$5:$Q$1048576,ROW()*6-10,COLUMN())=0,"",INDEX('申請表 Application Form'!$B$5:$Q$1048576,ROW()*6-10,COLUMN()))</f>
        <v/>
      </c>
      <c r="C62" s="21" t="str" cm="1">
        <f t="array" ref="C62">IF(INDEX('申請表 Application Form'!$B$5:$Q$1048576,ROW()*6-10,COLUMN())=0,"",INDEX('申請表 Application Form'!$B$5:$Q$1048576,ROW()*6-10,COLUMN()))</f>
        <v/>
      </c>
      <c r="D62" s="22" t="str" cm="1">
        <f t="array" ref="D62">IF(INDEX('申請表 Application Form'!$B$5:$Q$1048576,ROW()*6-10,COLUMN())=0,"",INDEX('申請表 Application Form'!$B$5:$Q$1048576,ROW()*6-10,COLUMN()))</f>
        <v/>
      </c>
      <c r="E62" s="22" t="str" cm="1">
        <f t="array" ref="E62">INDEX('申請表 Application Form'!$B$5:$Q$1048576,2+((ROW()-2)*6),5)</f>
        <v xml:space="preserve"> </v>
      </c>
      <c r="F62" s="22" t="str" cm="1">
        <f t="array" ref="F62">IF(INDEX('申請表 Application Form'!$B$5:$Q$1048576,2+((ROW()-2)*6),6)=0,"",INDEX('申請表 Application Form'!$B$5:$Q$1048576,2+((ROW()-2)*6),6))</f>
        <v/>
      </c>
      <c r="G62" s="22" t="str" cm="1">
        <f t="array" ref="G62">IF(INDEX('申請表 Application Form'!$B$5:$Q$1048576,2+((ROW()-2)*6),7)=0,"",INDEX('申請表 Application Form'!$B$5:$Q$1048576,2+((ROW()-2)*6),7))</f>
        <v/>
      </c>
      <c r="H62" s="22" t="str" cm="1">
        <f t="array" ref="H62">IF(INDEX('申請表 Application Form'!$B$5:$Q$1048576,3+((ROW()-2)*6),6)=0,"",INDEX('申請表 Application Form'!$B$5:$Q$1048576,3+((ROW()-2)*6),6))</f>
        <v/>
      </c>
      <c r="I62" s="22" t="str" cm="1">
        <f t="array" ref="I62">IF(INDEX('申請表 Application Form'!$B$5:$Q$1048576,3+((ROW()-2)*6),7)=0,"",INDEX('申請表 Application Form'!$B$5:$Q$1048576,3+((ROW()-2)*6),7))</f>
        <v/>
      </c>
      <c r="J62" s="22" t="str" cm="1">
        <f t="array" ref="J62">IF(INDEX('申請表 Application Form'!$B$5:$Q$1048576,4+((ROW()-2)*6),6)=0,"",INDEX('申請表 Application Form'!$B$5:$Q$1048576,4+((ROW()-2)*6),6))</f>
        <v/>
      </c>
      <c r="K62" s="22" t="str" cm="1">
        <f t="array" ref="K62">IF(INDEX('申請表 Application Form'!$B$5:$Q$1048576,4+((ROW()-2)*6),7)=0,"",INDEX('申請表 Application Form'!$B$5:$Q$1048576,4+((ROW()-2)*6),7))</f>
        <v/>
      </c>
      <c r="L62" s="22" t="str" cm="1">
        <f t="array" ref="L62">IF(INDEX('申請表 Application Form'!$B$5:$Q$1048576,5+((ROW()-2)*6),6)=0,"",INDEX('申請表 Application Form'!$B$5:$Q$1048576,5+((ROW()-2)*6),6))</f>
        <v/>
      </c>
      <c r="M62" s="22" t="str" cm="1">
        <f t="array" ref="M62">IF(INDEX('申請表 Application Form'!$B$5:$Q$1048576,5+((ROW()-2)*6),7)=0,"",INDEX('申請表 Application Form'!$B$5:$Q$1048576,5+((ROW()-2)*6),7))</f>
        <v/>
      </c>
      <c r="N62" s="22" t="str" cm="1">
        <f t="array" ref="N62">IF(INDEX('申請表 Application Form'!$B$5:$Q$1048576,6+((ROW()-2)*6),6)=0,"",INDEX('申請表 Application Form'!$B$5:$Q$1048576,6+((ROW()-2)*6),6))</f>
        <v/>
      </c>
      <c r="O62" s="22" t="str" cm="1">
        <f t="array" ref="O62">IF(INDEX('申請表 Application Form'!$B$5:$Q$1048576,6+((ROW()-2)*6),7)=0,"",INDEX('申請表 Application Form'!$B$5:$Q$1048576,6+((ROW()-2)*6),7))</f>
        <v/>
      </c>
      <c r="P62" s="22" t="str" cm="1">
        <f t="array" ref="P62">IF(INDEX('申請表 Application Form'!$B$5:$Q$1048576,7+((ROW()-2)*6),6)=0,"",INDEX('申請表 Application Form'!$B$5:$Q$1048576,7+((ROW()-2)*6),6))</f>
        <v/>
      </c>
      <c r="Q62" s="22" t="str" cm="1">
        <f t="array" ref="Q62">IF(INDEX('申請表 Application Form'!$B$5:$Q$1048576,7+((ROW()-2)*6),7)=0,"",INDEX('申請表 Application Form'!$B$5:$Q$1048576,7+((ROW()-2)*6),7))</f>
        <v/>
      </c>
      <c r="R62" s="14" t="str" cm="1">
        <f t="array" ref="R62">IF(INDEX('申請表 Application Form'!$B$5:$Q$1048576,ROW()*6-10,COLUMN()-10)=0,"",INDEX('申請表 Application Form'!$B$5:$Q$1048576,ROW()*6-10,COLUMN()-10))</f>
        <v/>
      </c>
      <c r="S62" s="21" t="str" cm="1">
        <f t="array" ref="S62">IF(INDEX('申請表 Application Form'!$B$5:$Q$1048576,ROW()*6-10,COLUMN()-10)=0,"",INDEX('申請表 Application Form'!$B$5:$Q$1048576,ROW()*6-10,COLUMN()-10))</f>
        <v/>
      </c>
      <c r="T62" s="21" t="str" cm="1">
        <f t="array" ref="T62">IF(INDEX('申請表 Application Form'!$B$5:$Q$1048576,ROW()*6-10,COLUMN()-10)=0,"",INDEX('申請表 Application Form'!$B$5:$Q$1048576,ROW()*6-10,COLUMN()-10))</f>
        <v/>
      </c>
      <c r="U62" s="22" t="str" cm="1">
        <f t="array" ref="U62">IF(INDEX('申請表 Application Form'!$B$5:$Q$1048576,ROW()*6-10,COLUMN()-10)=0,"",INDEX('申請表 Application Form'!$B$5:$Q$1048576,ROW()*6-10,COLUMN()-10))</f>
        <v/>
      </c>
      <c r="V62" s="21" t="str" cm="1">
        <f t="array" ref="V62">IF(INDEX('申請表 Application Form'!$B$5:$Q$1048576,ROW()*6-10,COLUMN()-10)=0,"",INDEX('申請表 Application Form'!$B$5:$Q$1048576,ROW()*6-10,COLUMN()-10))</f>
        <v/>
      </c>
      <c r="W62" s="22" t="str" cm="1">
        <f t="array" ref="W62">INDEX('申請表 Application Form'!$B$5:$Q$1048576,ROW()*6-10,COLUMN()-10)</f>
        <v/>
      </c>
      <c r="X62" s="21" t="str" cm="1">
        <f t="array" ref="X62">IF(INDEX('申請表 Application Form'!$B$5:$Q$1048576,ROW()*6-10,COLUMN()-10)=0,"",INDEX('申請表 Application Form'!$B$5:$Q$1048576,ROW()*6-10,COLUMN()-10))</f>
        <v/>
      </c>
      <c r="Y62" s="21" t="str" cm="1">
        <f t="array" ref="Y62">INDEX('申請表 Application Form'!$B$5:$Q$1048576,ROW()*6-10,COLUMN()-10)</f>
        <v/>
      </c>
      <c r="Z62" s="22" t="str" cm="1">
        <f t="array" ref="Z62">IF(INDEX('申請表 Application Form'!$B$5:$Q$1048576,ROW()*6-10,COLUMN()-10)=0,"",INDEX('申請表 Application Form'!$B$5:$Q$1048576,ROW()*6-10,COLUMN()-10))</f>
        <v/>
      </c>
    </row>
    <row r="63" spans="1:26">
      <c r="A63" s="21" t="str" cm="1">
        <f t="array" ref="A63">INDEX('申請表 Application Form'!$B$5:$Q$1048576,ROW()*6-10,COLUMN())</f>
        <v/>
      </c>
      <c r="B63" s="22" t="str" cm="1">
        <f t="array" ref="B63">IF(INDEX('申請表 Application Form'!$B$5:$Q$1048576,ROW()*6-10,COLUMN())=0,"",INDEX('申請表 Application Form'!$B$5:$Q$1048576,ROW()*6-10,COLUMN()))</f>
        <v/>
      </c>
      <c r="C63" s="21" t="str" cm="1">
        <f t="array" ref="C63">IF(INDEX('申請表 Application Form'!$B$5:$Q$1048576,ROW()*6-10,COLUMN())=0,"",INDEX('申請表 Application Form'!$B$5:$Q$1048576,ROW()*6-10,COLUMN()))</f>
        <v/>
      </c>
      <c r="D63" s="22" t="str" cm="1">
        <f t="array" ref="D63">IF(INDEX('申請表 Application Form'!$B$5:$Q$1048576,ROW()*6-10,COLUMN())=0,"",INDEX('申請表 Application Form'!$B$5:$Q$1048576,ROW()*6-10,COLUMN()))</f>
        <v/>
      </c>
      <c r="E63" s="22" t="str" cm="1">
        <f t="array" ref="E63">INDEX('申請表 Application Form'!$B$5:$Q$1048576,2+((ROW()-2)*6),5)</f>
        <v xml:space="preserve"> </v>
      </c>
      <c r="F63" s="22" t="str" cm="1">
        <f t="array" ref="F63">IF(INDEX('申請表 Application Form'!$B$5:$Q$1048576,2+((ROW()-2)*6),6)=0,"",INDEX('申請表 Application Form'!$B$5:$Q$1048576,2+((ROW()-2)*6),6))</f>
        <v/>
      </c>
      <c r="G63" s="22" t="str" cm="1">
        <f t="array" ref="G63">IF(INDEX('申請表 Application Form'!$B$5:$Q$1048576,2+((ROW()-2)*6),7)=0,"",INDEX('申請表 Application Form'!$B$5:$Q$1048576,2+((ROW()-2)*6),7))</f>
        <v/>
      </c>
      <c r="H63" s="22" t="str" cm="1">
        <f t="array" ref="H63">IF(INDEX('申請表 Application Form'!$B$5:$Q$1048576,3+((ROW()-2)*6),6)=0,"",INDEX('申請表 Application Form'!$B$5:$Q$1048576,3+((ROW()-2)*6),6))</f>
        <v/>
      </c>
      <c r="I63" s="22" t="str" cm="1">
        <f t="array" ref="I63">IF(INDEX('申請表 Application Form'!$B$5:$Q$1048576,3+((ROW()-2)*6),7)=0,"",INDEX('申請表 Application Form'!$B$5:$Q$1048576,3+((ROW()-2)*6),7))</f>
        <v/>
      </c>
      <c r="J63" s="22" t="str" cm="1">
        <f t="array" ref="J63">IF(INDEX('申請表 Application Form'!$B$5:$Q$1048576,4+((ROW()-2)*6),6)=0,"",INDEX('申請表 Application Form'!$B$5:$Q$1048576,4+((ROW()-2)*6),6))</f>
        <v/>
      </c>
      <c r="K63" s="22" t="str" cm="1">
        <f t="array" ref="K63">IF(INDEX('申請表 Application Form'!$B$5:$Q$1048576,4+((ROW()-2)*6),7)=0,"",INDEX('申請表 Application Form'!$B$5:$Q$1048576,4+((ROW()-2)*6),7))</f>
        <v/>
      </c>
      <c r="L63" s="22" t="str" cm="1">
        <f t="array" ref="L63">IF(INDEX('申請表 Application Form'!$B$5:$Q$1048576,5+((ROW()-2)*6),6)=0,"",INDEX('申請表 Application Form'!$B$5:$Q$1048576,5+((ROW()-2)*6),6))</f>
        <v/>
      </c>
      <c r="M63" s="22" t="str" cm="1">
        <f t="array" ref="M63">IF(INDEX('申請表 Application Form'!$B$5:$Q$1048576,5+((ROW()-2)*6),7)=0,"",INDEX('申請表 Application Form'!$B$5:$Q$1048576,5+((ROW()-2)*6),7))</f>
        <v/>
      </c>
      <c r="N63" s="22" t="str" cm="1">
        <f t="array" ref="N63">IF(INDEX('申請表 Application Form'!$B$5:$Q$1048576,6+((ROW()-2)*6),6)=0,"",INDEX('申請表 Application Form'!$B$5:$Q$1048576,6+((ROW()-2)*6),6))</f>
        <v/>
      </c>
      <c r="O63" s="22" t="str" cm="1">
        <f t="array" ref="O63">IF(INDEX('申請表 Application Form'!$B$5:$Q$1048576,6+((ROW()-2)*6),7)=0,"",INDEX('申請表 Application Form'!$B$5:$Q$1048576,6+((ROW()-2)*6),7))</f>
        <v/>
      </c>
      <c r="P63" s="22" t="str" cm="1">
        <f t="array" ref="P63">IF(INDEX('申請表 Application Form'!$B$5:$Q$1048576,7+((ROW()-2)*6),6)=0,"",INDEX('申請表 Application Form'!$B$5:$Q$1048576,7+((ROW()-2)*6),6))</f>
        <v/>
      </c>
      <c r="Q63" s="22" t="str" cm="1">
        <f t="array" ref="Q63">IF(INDEX('申請表 Application Form'!$B$5:$Q$1048576,7+((ROW()-2)*6),7)=0,"",INDEX('申請表 Application Form'!$B$5:$Q$1048576,7+((ROW()-2)*6),7))</f>
        <v/>
      </c>
      <c r="R63" s="14" t="str" cm="1">
        <f t="array" ref="R63">IF(INDEX('申請表 Application Form'!$B$5:$Q$1048576,ROW()*6-10,COLUMN()-10)=0,"",INDEX('申請表 Application Form'!$B$5:$Q$1048576,ROW()*6-10,COLUMN()-10))</f>
        <v/>
      </c>
      <c r="S63" s="21" t="str" cm="1">
        <f t="array" ref="S63">IF(INDEX('申請表 Application Form'!$B$5:$Q$1048576,ROW()*6-10,COLUMN()-10)=0,"",INDEX('申請表 Application Form'!$B$5:$Q$1048576,ROW()*6-10,COLUMN()-10))</f>
        <v/>
      </c>
      <c r="T63" s="21" t="str" cm="1">
        <f t="array" ref="T63">IF(INDEX('申請表 Application Form'!$B$5:$Q$1048576,ROW()*6-10,COLUMN()-10)=0,"",INDEX('申請表 Application Form'!$B$5:$Q$1048576,ROW()*6-10,COLUMN()-10))</f>
        <v/>
      </c>
      <c r="U63" s="22" t="str" cm="1">
        <f t="array" ref="U63">IF(INDEX('申請表 Application Form'!$B$5:$Q$1048576,ROW()*6-10,COLUMN()-10)=0,"",INDEX('申請表 Application Form'!$B$5:$Q$1048576,ROW()*6-10,COLUMN()-10))</f>
        <v/>
      </c>
      <c r="V63" s="21" t="str" cm="1">
        <f t="array" ref="V63">IF(INDEX('申請表 Application Form'!$B$5:$Q$1048576,ROW()*6-10,COLUMN()-10)=0,"",INDEX('申請表 Application Form'!$B$5:$Q$1048576,ROW()*6-10,COLUMN()-10))</f>
        <v/>
      </c>
      <c r="W63" s="22" t="str" cm="1">
        <f t="array" ref="W63">INDEX('申請表 Application Form'!$B$5:$Q$1048576,ROW()*6-10,COLUMN()-10)</f>
        <v/>
      </c>
      <c r="X63" s="21" t="str" cm="1">
        <f t="array" ref="X63">IF(INDEX('申請表 Application Form'!$B$5:$Q$1048576,ROW()*6-10,COLUMN()-10)=0,"",INDEX('申請表 Application Form'!$B$5:$Q$1048576,ROW()*6-10,COLUMN()-10))</f>
        <v/>
      </c>
      <c r="Y63" s="21" t="str" cm="1">
        <f t="array" ref="Y63">INDEX('申請表 Application Form'!$B$5:$Q$1048576,ROW()*6-10,COLUMN()-10)</f>
        <v/>
      </c>
      <c r="Z63" s="22" t="str" cm="1">
        <f t="array" ref="Z63">IF(INDEX('申請表 Application Form'!$B$5:$Q$1048576,ROW()*6-10,COLUMN()-10)=0,"",INDEX('申請表 Application Form'!$B$5:$Q$1048576,ROW()*6-10,COLUMN()-10))</f>
        <v/>
      </c>
    </row>
    <row r="64" spans="1:26">
      <c r="A64" s="21" t="str" cm="1">
        <f t="array" ref="A64">INDEX('申請表 Application Form'!$B$5:$Q$1048576,ROW()*6-10,COLUMN())</f>
        <v/>
      </c>
      <c r="B64" s="22" t="str" cm="1">
        <f t="array" ref="B64">IF(INDEX('申請表 Application Form'!$B$5:$Q$1048576,ROW()*6-10,COLUMN())=0,"",INDEX('申請表 Application Form'!$B$5:$Q$1048576,ROW()*6-10,COLUMN()))</f>
        <v/>
      </c>
      <c r="C64" s="21" t="str" cm="1">
        <f t="array" ref="C64">IF(INDEX('申請表 Application Form'!$B$5:$Q$1048576,ROW()*6-10,COLUMN())=0,"",INDEX('申請表 Application Form'!$B$5:$Q$1048576,ROW()*6-10,COLUMN()))</f>
        <v/>
      </c>
      <c r="D64" s="22" t="str" cm="1">
        <f t="array" ref="D64">IF(INDEX('申請表 Application Form'!$B$5:$Q$1048576,ROW()*6-10,COLUMN())=0,"",INDEX('申請表 Application Form'!$B$5:$Q$1048576,ROW()*6-10,COLUMN()))</f>
        <v/>
      </c>
      <c r="E64" s="22" t="str" cm="1">
        <f t="array" ref="E64">INDEX('申請表 Application Form'!$B$5:$Q$1048576,2+((ROW()-2)*6),5)</f>
        <v xml:space="preserve"> </v>
      </c>
      <c r="F64" s="22" t="str" cm="1">
        <f t="array" ref="F64">IF(INDEX('申請表 Application Form'!$B$5:$Q$1048576,2+((ROW()-2)*6),6)=0,"",INDEX('申請表 Application Form'!$B$5:$Q$1048576,2+((ROW()-2)*6),6))</f>
        <v/>
      </c>
      <c r="G64" s="22" t="str" cm="1">
        <f t="array" ref="G64">IF(INDEX('申請表 Application Form'!$B$5:$Q$1048576,2+((ROW()-2)*6),7)=0,"",INDEX('申請表 Application Form'!$B$5:$Q$1048576,2+((ROW()-2)*6),7))</f>
        <v/>
      </c>
      <c r="H64" s="22" t="str" cm="1">
        <f t="array" ref="H64">IF(INDEX('申請表 Application Form'!$B$5:$Q$1048576,3+((ROW()-2)*6),6)=0,"",INDEX('申請表 Application Form'!$B$5:$Q$1048576,3+((ROW()-2)*6),6))</f>
        <v/>
      </c>
      <c r="I64" s="22" t="str" cm="1">
        <f t="array" ref="I64">IF(INDEX('申請表 Application Form'!$B$5:$Q$1048576,3+((ROW()-2)*6),7)=0,"",INDEX('申請表 Application Form'!$B$5:$Q$1048576,3+((ROW()-2)*6),7))</f>
        <v/>
      </c>
      <c r="J64" s="22" t="str" cm="1">
        <f t="array" ref="J64">IF(INDEX('申請表 Application Form'!$B$5:$Q$1048576,4+((ROW()-2)*6),6)=0,"",INDEX('申請表 Application Form'!$B$5:$Q$1048576,4+((ROW()-2)*6),6))</f>
        <v/>
      </c>
      <c r="K64" s="22" t="str" cm="1">
        <f t="array" ref="K64">IF(INDEX('申請表 Application Form'!$B$5:$Q$1048576,4+((ROW()-2)*6),7)=0,"",INDEX('申請表 Application Form'!$B$5:$Q$1048576,4+((ROW()-2)*6),7))</f>
        <v/>
      </c>
      <c r="L64" s="22" t="str" cm="1">
        <f t="array" ref="L64">IF(INDEX('申請表 Application Form'!$B$5:$Q$1048576,5+((ROW()-2)*6),6)=0,"",INDEX('申請表 Application Form'!$B$5:$Q$1048576,5+((ROW()-2)*6),6))</f>
        <v/>
      </c>
      <c r="M64" s="22" t="str" cm="1">
        <f t="array" ref="M64">IF(INDEX('申請表 Application Form'!$B$5:$Q$1048576,5+((ROW()-2)*6),7)=0,"",INDEX('申請表 Application Form'!$B$5:$Q$1048576,5+((ROW()-2)*6),7))</f>
        <v/>
      </c>
      <c r="N64" s="22" t="str" cm="1">
        <f t="array" ref="N64">IF(INDEX('申請表 Application Form'!$B$5:$Q$1048576,6+((ROW()-2)*6),6)=0,"",INDEX('申請表 Application Form'!$B$5:$Q$1048576,6+((ROW()-2)*6),6))</f>
        <v/>
      </c>
      <c r="O64" s="22" t="str" cm="1">
        <f t="array" ref="O64">IF(INDEX('申請表 Application Form'!$B$5:$Q$1048576,6+((ROW()-2)*6),7)=0,"",INDEX('申請表 Application Form'!$B$5:$Q$1048576,6+((ROW()-2)*6),7))</f>
        <v/>
      </c>
      <c r="P64" s="22" t="str" cm="1">
        <f t="array" ref="P64">IF(INDEX('申請表 Application Form'!$B$5:$Q$1048576,7+((ROW()-2)*6),6)=0,"",INDEX('申請表 Application Form'!$B$5:$Q$1048576,7+((ROW()-2)*6),6))</f>
        <v/>
      </c>
      <c r="Q64" s="22" t="str" cm="1">
        <f t="array" ref="Q64">IF(INDEX('申請表 Application Form'!$B$5:$Q$1048576,7+((ROW()-2)*6),7)=0,"",INDEX('申請表 Application Form'!$B$5:$Q$1048576,7+((ROW()-2)*6),7))</f>
        <v/>
      </c>
      <c r="R64" s="14" t="str" cm="1">
        <f t="array" ref="R64">IF(INDEX('申請表 Application Form'!$B$5:$Q$1048576,ROW()*6-10,COLUMN()-10)=0,"",INDEX('申請表 Application Form'!$B$5:$Q$1048576,ROW()*6-10,COLUMN()-10))</f>
        <v/>
      </c>
      <c r="S64" s="21" t="str" cm="1">
        <f t="array" ref="S64">IF(INDEX('申請表 Application Form'!$B$5:$Q$1048576,ROW()*6-10,COLUMN()-10)=0,"",INDEX('申請表 Application Form'!$B$5:$Q$1048576,ROW()*6-10,COLUMN()-10))</f>
        <v/>
      </c>
      <c r="T64" s="21" t="str" cm="1">
        <f t="array" ref="T64">IF(INDEX('申請表 Application Form'!$B$5:$Q$1048576,ROW()*6-10,COLUMN()-10)=0,"",INDEX('申請表 Application Form'!$B$5:$Q$1048576,ROW()*6-10,COLUMN()-10))</f>
        <v/>
      </c>
      <c r="U64" s="22" t="str" cm="1">
        <f t="array" ref="U64">IF(INDEX('申請表 Application Form'!$B$5:$Q$1048576,ROW()*6-10,COLUMN()-10)=0,"",INDEX('申請表 Application Form'!$B$5:$Q$1048576,ROW()*6-10,COLUMN()-10))</f>
        <v/>
      </c>
      <c r="V64" s="21" t="str" cm="1">
        <f t="array" ref="V64">IF(INDEX('申請表 Application Form'!$B$5:$Q$1048576,ROW()*6-10,COLUMN()-10)=0,"",INDEX('申請表 Application Form'!$B$5:$Q$1048576,ROW()*6-10,COLUMN()-10))</f>
        <v/>
      </c>
      <c r="W64" s="22" t="str" cm="1">
        <f t="array" ref="W64">INDEX('申請表 Application Form'!$B$5:$Q$1048576,ROW()*6-10,COLUMN()-10)</f>
        <v/>
      </c>
      <c r="X64" s="21" t="str" cm="1">
        <f t="array" ref="X64">IF(INDEX('申請表 Application Form'!$B$5:$Q$1048576,ROW()*6-10,COLUMN()-10)=0,"",INDEX('申請表 Application Form'!$B$5:$Q$1048576,ROW()*6-10,COLUMN()-10))</f>
        <v/>
      </c>
      <c r="Y64" s="21" t="str" cm="1">
        <f t="array" ref="Y64">INDEX('申請表 Application Form'!$B$5:$Q$1048576,ROW()*6-10,COLUMN()-10)</f>
        <v/>
      </c>
      <c r="Z64" s="22" t="str" cm="1">
        <f t="array" ref="Z64">IF(INDEX('申請表 Application Form'!$B$5:$Q$1048576,ROW()*6-10,COLUMN()-10)=0,"",INDEX('申請表 Application Form'!$B$5:$Q$1048576,ROW()*6-10,COLUMN()-10))</f>
        <v/>
      </c>
    </row>
    <row r="65" spans="1:26">
      <c r="A65" s="21" t="str" cm="1">
        <f t="array" ref="A65">INDEX('申請表 Application Form'!$B$5:$Q$1048576,ROW()*6-10,COLUMN())</f>
        <v/>
      </c>
      <c r="B65" s="22" t="str" cm="1">
        <f t="array" ref="B65">IF(INDEX('申請表 Application Form'!$B$5:$Q$1048576,ROW()*6-10,COLUMN())=0,"",INDEX('申請表 Application Form'!$B$5:$Q$1048576,ROW()*6-10,COLUMN()))</f>
        <v/>
      </c>
      <c r="C65" s="21" t="str" cm="1">
        <f t="array" ref="C65">IF(INDEX('申請表 Application Form'!$B$5:$Q$1048576,ROW()*6-10,COLUMN())=0,"",INDEX('申請表 Application Form'!$B$5:$Q$1048576,ROW()*6-10,COLUMN()))</f>
        <v/>
      </c>
      <c r="D65" s="22" t="str" cm="1">
        <f t="array" ref="D65">IF(INDEX('申請表 Application Form'!$B$5:$Q$1048576,ROW()*6-10,COLUMN())=0,"",INDEX('申請表 Application Form'!$B$5:$Q$1048576,ROW()*6-10,COLUMN()))</f>
        <v/>
      </c>
      <c r="E65" s="22" t="str" cm="1">
        <f t="array" ref="E65">INDEX('申請表 Application Form'!$B$5:$Q$1048576,2+((ROW()-2)*6),5)</f>
        <v xml:space="preserve"> </v>
      </c>
      <c r="F65" s="22" t="str" cm="1">
        <f t="array" ref="F65">IF(INDEX('申請表 Application Form'!$B$5:$Q$1048576,2+((ROW()-2)*6),6)=0,"",INDEX('申請表 Application Form'!$B$5:$Q$1048576,2+((ROW()-2)*6),6))</f>
        <v/>
      </c>
      <c r="G65" s="22" t="str" cm="1">
        <f t="array" ref="G65">IF(INDEX('申請表 Application Form'!$B$5:$Q$1048576,2+((ROW()-2)*6),7)=0,"",INDEX('申請表 Application Form'!$B$5:$Q$1048576,2+((ROW()-2)*6),7))</f>
        <v/>
      </c>
      <c r="H65" s="22" t="str" cm="1">
        <f t="array" ref="H65">IF(INDEX('申請表 Application Form'!$B$5:$Q$1048576,3+((ROW()-2)*6),6)=0,"",INDEX('申請表 Application Form'!$B$5:$Q$1048576,3+((ROW()-2)*6),6))</f>
        <v/>
      </c>
      <c r="I65" s="22" t="str" cm="1">
        <f t="array" ref="I65">IF(INDEX('申請表 Application Form'!$B$5:$Q$1048576,3+((ROW()-2)*6),7)=0,"",INDEX('申請表 Application Form'!$B$5:$Q$1048576,3+((ROW()-2)*6),7))</f>
        <v/>
      </c>
      <c r="J65" s="22" t="str" cm="1">
        <f t="array" ref="J65">IF(INDEX('申請表 Application Form'!$B$5:$Q$1048576,4+((ROW()-2)*6),6)=0,"",INDEX('申請表 Application Form'!$B$5:$Q$1048576,4+((ROW()-2)*6),6))</f>
        <v/>
      </c>
      <c r="K65" s="22" t="str" cm="1">
        <f t="array" ref="K65">IF(INDEX('申請表 Application Form'!$B$5:$Q$1048576,4+((ROW()-2)*6),7)=0,"",INDEX('申請表 Application Form'!$B$5:$Q$1048576,4+((ROW()-2)*6),7))</f>
        <v/>
      </c>
      <c r="L65" s="22" t="str" cm="1">
        <f t="array" ref="L65">IF(INDEX('申請表 Application Form'!$B$5:$Q$1048576,5+((ROW()-2)*6),6)=0,"",INDEX('申請表 Application Form'!$B$5:$Q$1048576,5+((ROW()-2)*6),6))</f>
        <v/>
      </c>
      <c r="M65" s="22" t="str" cm="1">
        <f t="array" ref="M65">IF(INDEX('申請表 Application Form'!$B$5:$Q$1048576,5+((ROW()-2)*6),7)=0,"",INDEX('申請表 Application Form'!$B$5:$Q$1048576,5+((ROW()-2)*6),7))</f>
        <v/>
      </c>
      <c r="N65" s="22" t="str" cm="1">
        <f t="array" ref="N65">IF(INDEX('申請表 Application Form'!$B$5:$Q$1048576,6+((ROW()-2)*6),6)=0,"",INDEX('申請表 Application Form'!$B$5:$Q$1048576,6+((ROW()-2)*6),6))</f>
        <v/>
      </c>
      <c r="O65" s="22" t="str" cm="1">
        <f t="array" ref="O65">IF(INDEX('申請表 Application Form'!$B$5:$Q$1048576,6+((ROW()-2)*6),7)=0,"",INDEX('申請表 Application Form'!$B$5:$Q$1048576,6+((ROW()-2)*6),7))</f>
        <v/>
      </c>
      <c r="P65" s="22" t="str" cm="1">
        <f t="array" ref="P65">IF(INDEX('申請表 Application Form'!$B$5:$Q$1048576,7+((ROW()-2)*6),6)=0,"",INDEX('申請表 Application Form'!$B$5:$Q$1048576,7+((ROW()-2)*6),6))</f>
        <v/>
      </c>
      <c r="Q65" s="22" t="str" cm="1">
        <f t="array" ref="Q65">IF(INDEX('申請表 Application Form'!$B$5:$Q$1048576,7+((ROW()-2)*6),7)=0,"",INDEX('申請表 Application Form'!$B$5:$Q$1048576,7+((ROW()-2)*6),7))</f>
        <v/>
      </c>
      <c r="R65" s="14" t="str" cm="1">
        <f t="array" ref="R65">IF(INDEX('申請表 Application Form'!$B$5:$Q$1048576,ROW()*6-10,COLUMN()-10)=0,"",INDEX('申請表 Application Form'!$B$5:$Q$1048576,ROW()*6-10,COLUMN()-10))</f>
        <v/>
      </c>
      <c r="S65" s="21" t="str" cm="1">
        <f t="array" ref="S65">IF(INDEX('申請表 Application Form'!$B$5:$Q$1048576,ROW()*6-10,COLUMN()-10)=0,"",INDEX('申請表 Application Form'!$B$5:$Q$1048576,ROW()*6-10,COLUMN()-10))</f>
        <v/>
      </c>
      <c r="T65" s="21" t="str" cm="1">
        <f t="array" ref="T65">IF(INDEX('申請表 Application Form'!$B$5:$Q$1048576,ROW()*6-10,COLUMN()-10)=0,"",INDEX('申請表 Application Form'!$B$5:$Q$1048576,ROW()*6-10,COLUMN()-10))</f>
        <v/>
      </c>
      <c r="U65" s="22" t="str" cm="1">
        <f t="array" ref="U65">IF(INDEX('申請表 Application Form'!$B$5:$Q$1048576,ROW()*6-10,COLUMN()-10)=0,"",INDEX('申請表 Application Form'!$B$5:$Q$1048576,ROW()*6-10,COLUMN()-10))</f>
        <v/>
      </c>
      <c r="V65" s="21" t="str" cm="1">
        <f t="array" ref="V65">IF(INDEX('申請表 Application Form'!$B$5:$Q$1048576,ROW()*6-10,COLUMN()-10)=0,"",INDEX('申請表 Application Form'!$B$5:$Q$1048576,ROW()*6-10,COLUMN()-10))</f>
        <v/>
      </c>
      <c r="W65" s="22" t="str" cm="1">
        <f t="array" ref="W65">INDEX('申請表 Application Form'!$B$5:$Q$1048576,ROW()*6-10,COLUMN()-10)</f>
        <v/>
      </c>
      <c r="X65" s="21" t="str" cm="1">
        <f t="array" ref="X65">IF(INDEX('申請表 Application Form'!$B$5:$Q$1048576,ROW()*6-10,COLUMN()-10)=0,"",INDEX('申請表 Application Form'!$B$5:$Q$1048576,ROW()*6-10,COLUMN()-10))</f>
        <v/>
      </c>
      <c r="Y65" s="21" t="str" cm="1">
        <f t="array" ref="Y65">INDEX('申請表 Application Form'!$B$5:$Q$1048576,ROW()*6-10,COLUMN()-10)</f>
        <v/>
      </c>
      <c r="Z65" s="22" t="str" cm="1">
        <f t="array" ref="Z65">IF(INDEX('申請表 Application Form'!$B$5:$Q$1048576,ROW()*6-10,COLUMN()-10)=0,"",INDEX('申請表 Application Form'!$B$5:$Q$1048576,ROW()*6-10,COLUMN()-10))</f>
        <v/>
      </c>
    </row>
    <row r="66" spans="1:26">
      <c r="A66" s="21" t="str" cm="1">
        <f t="array" ref="A66">INDEX('申請表 Application Form'!$B$5:$Q$1048576,ROW()*6-10,COLUMN())</f>
        <v/>
      </c>
      <c r="B66" s="22" t="str" cm="1">
        <f t="array" ref="B66">IF(INDEX('申請表 Application Form'!$B$5:$Q$1048576,ROW()*6-10,COLUMN())=0,"",INDEX('申請表 Application Form'!$B$5:$Q$1048576,ROW()*6-10,COLUMN()))</f>
        <v/>
      </c>
      <c r="C66" s="21" t="str" cm="1">
        <f t="array" ref="C66">IF(INDEX('申請表 Application Form'!$B$5:$Q$1048576,ROW()*6-10,COLUMN())=0,"",INDEX('申請表 Application Form'!$B$5:$Q$1048576,ROW()*6-10,COLUMN()))</f>
        <v/>
      </c>
      <c r="D66" s="22" t="str" cm="1">
        <f t="array" ref="D66">IF(INDEX('申請表 Application Form'!$B$5:$Q$1048576,ROW()*6-10,COLUMN())=0,"",INDEX('申請表 Application Form'!$B$5:$Q$1048576,ROW()*6-10,COLUMN()))</f>
        <v/>
      </c>
      <c r="E66" s="22" t="str" cm="1">
        <f t="array" ref="E66">INDEX('申請表 Application Form'!$B$5:$Q$1048576,2+((ROW()-2)*6),5)</f>
        <v xml:space="preserve"> </v>
      </c>
      <c r="F66" s="22" t="str" cm="1">
        <f t="array" ref="F66">IF(INDEX('申請表 Application Form'!$B$5:$Q$1048576,2+((ROW()-2)*6),6)=0,"",INDEX('申請表 Application Form'!$B$5:$Q$1048576,2+((ROW()-2)*6),6))</f>
        <v/>
      </c>
      <c r="G66" s="22" t="str" cm="1">
        <f t="array" ref="G66">IF(INDEX('申請表 Application Form'!$B$5:$Q$1048576,2+((ROW()-2)*6),7)=0,"",INDEX('申請表 Application Form'!$B$5:$Q$1048576,2+((ROW()-2)*6),7))</f>
        <v/>
      </c>
      <c r="H66" s="22" t="str" cm="1">
        <f t="array" ref="H66">IF(INDEX('申請表 Application Form'!$B$5:$Q$1048576,3+((ROW()-2)*6),6)=0,"",INDEX('申請表 Application Form'!$B$5:$Q$1048576,3+((ROW()-2)*6),6))</f>
        <v/>
      </c>
      <c r="I66" s="22" t="str" cm="1">
        <f t="array" ref="I66">IF(INDEX('申請表 Application Form'!$B$5:$Q$1048576,3+((ROW()-2)*6),7)=0,"",INDEX('申請表 Application Form'!$B$5:$Q$1048576,3+((ROW()-2)*6),7))</f>
        <v/>
      </c>
      <c r="J66" s="22" t="str" cm="1">
        <f t="array" ref="J66">IF(INDEX('申請表 Application Form'!$B$5:$Q$1048576,4+((ROW()-2)*6),6)=0,"",INDEX('申請表 Application Form'!$B$5:$Q$1048576,4+((ROW()-2)*6),6))</f>
        <v/>
      </c>
      <c r="K66" s="22" t="str" cm="1">
        <f t="array" ref="K66">IF(INDEX('申請表 Application Form'!$B$5:$Q$1048576,4+((ROW()-2)*6),7)=0,"",INDEX('申請表 Application Form'!$B$5:$Q$1048576,4+((ROW()-2)*6),7))</f>
        <v/>
      </c>
      <c r="L66" s="22" t="str" cm="1">
        <f t="array" ref="L66">IF(INDEX('申請表 Application Form'!$B$5:$Q$1048576,5+((ROW()-2)*6),6)=0,"",INDEX('申請表 Application Form'!$B$5:$Q$1048576,5+((ROW()-2)*6),6))</f>
        <v/>
      </c>
      <c r="M66" s="22" t="str" cm="1">
        <f t="array" ref="M66">IF(INDEX('申請表 Application Form'!$B$5:$Q$1048576,5+((ROW()-2)*6),7)=0,"",INDEX('申請表 Application Form'!$B$5:$Q$1048576,5+((ROW()-2)*6),7))</f>
        <v/>
      </c>
      <c r="N66" s="22" t="str" cm="1">
        <f t="array" ref="N66">IF(INDEX('申請表 Application Form'!$B$5:$Q$1048576,6+((ROW()-2)*6),6)=0,"",INDEX('申請表 Application Form'!$B$5:$Q$1048576,6+((ROW()-2)*6),6))</f>
        <v/>
      </c>
      <c r="O66" s="22" t="str" cm="1">
        <f t="array" ref="O66">IF(INDEX('申請表 Application Form'!$B$5:$Q$1048576,6+((ROW()-2)*6),7)=0,"",INDEX('申請表 Application Form'!$B$5:$Q$1048576,6+((ROW()-2)*6),7))</f>
        <v/>
      </c>
      <c r="P66" s="22" t="str" cm="1">
        <f t="array" ref="P66">IF(INDEX('申請表 Application Form'!$B$5:$Q$1048576,7+((ROW()-2)*6),6)=0,"",INDEX('申請表 Application Form'!$B$5:$Q$1048576,7+((ROW()-2)*6),6))</f>
        <v/>
      </c>
      <c r="Q66" s="22" t="str" cm="1">
        <f t="array" ref="Q66">IF(INDEX('申請表 Application Form'!$B$5:$Q$1048576,7+((ROW()-2)*6),7)=0,"",INDEX('申請表 Application Form'!$B$5:$Q$1048576,7+((ROW()-2)*6),7))</f>
        <v/>
      </c>
      <c r="R66" s="14" t="str" cm="1">
        <f t="array" ref="R66">IF(INDEX('申請表 Application Form'!$B$5:$Q$1048576,ROW()*6-10,COLUMN()-10)=0,"",INDEX('申請表 Application Form'!$B$5:$Q$1048576,ROW()*6-10,COLUMN()-10))</f>
        <v/>
      </c>
      <c r="S66" s="21" t="str" cm="1">
        <f t="array" ref="S66">IF(INDEX('申請表 Application Form'!$B$5:$Q$1048576,ROW()*6-10,COLUMN()-10)=0,"",INDEX('申請表 Application Form'!$B$5:$Q$1048576,ROW()*6-10,COLUMN()-10))</f>
        <v/>
      </c>
      <c r="T66" s="21" t="str" cm="1">
        <f t="array" ref="T66">IF(INDEX('申請表 Application Form'!$B$5:$Q$1048576,ROW()*6-10,COLUMN()-10)=0,"",INDEX('申請表 Application Form'!$B$5:$Q$1048576,ROW()*6-10,COLUMN()-10))</f>
        <v/>
      </c>
      <c r="U66" s="22" t="str" cm="1">
        <f t="array" ref="U66">IF(INDEX('申請表 Application Form'!$B$5:$Q$1048576,ROW()*6-10,COLUMN()-10)=0,"",INDEX('申請表 Application Form'!$B$5:$Q$1048576,ROW()*6-10,COLUMN()-10))</f>
        <v/>
      </c>
      <c r="V66" s="21" t="str" cm="1">
        <f t="array" ref="V66">IF(INDEX('申請表 Application Form'!$B$5:$Q$1048576,ROW()*6-10,COLUMN()-10)=0,"",INDEX('申請表 Application Form'!$B$5:$Q$1048576,ROW()*6-10,COLUMN()-10))</f>
        <v/>
      </c>
      <c r="W66" s="22" t="str" cm="1">
        <f t="array" ref="W66">INDEX('申請表 Application Form'!$B$5:$Q$1048576,ROW()*6-10,COLUMN()-10)</f>
        <v/>
      </c>
      <c r="X66" s="21" t="str" cm="1">
        <f t="array" ref="X66">IF(INDEX('申請表 Application Form'!$B$5:$Q$1048576,ROW()*6-10,COLUMN()-10)=0,"",INDEX('申請表 Application Form'!$B$5:$Q$1048576,ROW()*6-10,COLUMN()-10))</f>
        <v/>
      </c>
      <c r="Y66" s="21" t="str" cm="1">
        <f t="array" ref="Y66">INDEX('申請表 Application Form'!$B$5:$Q$1048576,ROW()*6-10,COLUMN()-10)</f>
        <v/>
      </c>
      <c r="Z66" s="22" t="str" cm="1">
        <f t="array" ref="Z66">IF(INDEX('申請表 Application Form'!$B$5:$Q$1048576,ROW()*6-10,COLUMN()-10)=0,"",INDEX('申請表 Application Form'!$B$5:$Q$1048576,ROW()*6-10,COLUMN()-10))</f>
        <v/>
      </c>
    </row>
    <row r="67" spans="1:26">
      <c r="A67" s="21" t="str" cm="1">
        <f t="array" ref="A67">INDEX('申請表 Application Form'!$B$5:$Q$1048576,ROW()*6-10,COLUMN())</f>
        <v/>
      </c>
      <c r="B67" s="22" t="str" cm="1">
        <f t="array" ref="B67">IF(INDEX('申請表 Application Form'!$B$5:$Q$1048576,ROW()*6-10,COLUMN())=0,"",INDEX('申請表 Application Form'!$B$5:$Q$1048576,ROW()*6-10,COLUMN()))</f>
        <v/>
      </c>
      <c r="C67" s="21" t="str" cm="1">
        <f t="array" ref="C67">IF(INDEX('申請表 Application Form'!$B$5:$Q$1048576,ROW()*6-10,COLUMN())=0,"",INDEX('申請表 Application Form'!$B$5:$Q$1048576,ROW()*6-10,COLUMN()))</f>
        <v/>
      </c>
      <c r="D67" s="22" t="str" cm="1">
        <f t="array" ref="D67">IF(INDEX('申請表 Application Form'!$B$5:$Q$1048576,ROW()*6-10,COLUMN())=0,"",INDEX('申請表 Application Form'!$B$5:$Q$1048576,ROW()*6-10,COLUMN()))</f>
        <v/>
      </c>
      <c r="E67" s="22" t="str" cm="1">
        <f t="array" ref="E67">INDEX('申請表 Application Form'!$B$5:$Q$1048576,2+((ROW()-2)*6),5)</f>
        <v xml:space="preserve"> </v>
      </c>
      <c r="F67" s="22" t="str" cm="1">
        <f t="array" ref="F67">IF(INDEX('申請表 Application Form'!$B$5:$Q$1048576,2+((ROW()-2)*6),6)=0,"",INDEX('申請表 Application Form'!$B$5:$Q$1048576,2+((ROW()-2)*6),6))</f>
        <v/>
      </c>
      <c r="G67" s="22" t="str" cm="1">
        <f t="array" ref="G67">IF(INDEX('申請表 Application Form'!$B$5:$Q$1048576,2+((ROW()-2)*6),7)=0,"",INDEX('申請表 Application Form'!$B$5:$Q$1048576,2+((ROW()-2)*6),7))</f>
        <v/>
      </c>
      <c r="H67" s="22" t="str" cm="1">
        <f t="array" ref="H67">IF(INDEX('申請表 Application Form'!$B$5:$Q$1048576,3+((ROW()-2)*6),6)=0,"",INDEX('申請表 Application Form'!$B$5:$Q$1048576,3+((ROW()-2)*6),6))</f>
        <v/>
      </c>
      <c r="I67" s="22" t="str" cm="1">
        <f t="array" ref="I67">IF(INDEX('申請表 Application Form'!$B$5:$Q$1048576,3+((ROW()-2)*6),7)=0,"",INDEX('申請表 Application Form'!$B$5:$Q$1048576,3+((ROW()-2)*6),7))</f>
        <v/>
      </c>
      <c r="J67" s="22" t="str" cm="1">
        <f t="array" ref="J67">IF(INDEX('申請表 Application Form'!$B$5:$Q$1048576,4+((ROW()-2)*6),6)=0,"",INDEX('申請表 Application Form'!$B$5:$Q$1048576,4+((ROW()-2)*6),6))</f>
        <v/>
      </c>
      <c r="K67" s="22" t="str" cm="1">
        <f t="array" ref="K67">IF(INDEX('申請表 Application Form'!$B$5:$Q$1048576,4+((ROW()-2)*6),7)=0,"",INDEX('申請表 Application Form'!$B$5:$Q$1048576,4+((ROW()-2)*6),7))</f>
        <v/>
      </c>
      <c r="L67" s="22" t="str" cm="1">
        <f t="array" ref="L67">IF(INDEX('申請表 Application Form'!$B$5:$Q$1048576,5+((ROW()-2)*6),6)=0,"",INDEX('申請表 Application Form'!$B$5:$Q$1048576,5+((ROW()-2)*6),6))</f>
        <v/>
      </c>
      <c r="M67" s="22" t="str" cm="1">
        <f t="array" ref="M67">IF(INDEX('申請表 Application Form'!$B$5:$Q$1048576,5+((ROW()-2)*6),7)=0,"",INDEX('申請表 Application Form'!$B$5:$Q$1048576,5+((ROW()-2)*6),7))</f>
        <v/>
      </c>
      <c r="N67" s="22" t="str" cm="1">
        <f t="array" ref="N67">IF(INDEX('申請表 Application Form'!$B$5:$Q$1048576,6+((ROW()-2)*6),6)=0,"",INDEX('申請表 Application Form'!$B$5:$Q$1048576,6+((ROW()-2)*6),6))</f>
        <v/>
      </c>
      <c r="O67" s="22" t="str" cm="1">
        <f t="array" ref="O67">IF(INDEX('申請表 Application Form'!$B$5:$Q$1048576,6+((ROW()-2)*6),7)=0,"",INDEX('申請表 Application Form'!$B$5:$Q$1048576,6+((ROW()-2)*6),7))</f>
        <v/>
      </c>
      <c r="P67" s="22" t="str" cm="1">
        <f t="array" ref="P67">IF(INDEX('申請表 Application Form'!$B$5:$Q$1048576,7+((ROW()-2)*6),6)=0,"",INDEX('申請表 Application Form'!$B$5:$Q$1048576,7+((ROW()-2)*6),6))</f>
        <v/>
      </c>
      <c r="Q67" s="22" t="str" cm="1">
        <f t="array" ref="Q67">IF(INDEX('申請表 Application Form'!$B$5:$Q$1048576,7+((ROW()-2)*6),7)=0,"",INDEX('申請表 Application Form'!$B$5:$Q$1048576,7+((ROW()-2)*6),7))</f>
        <v/>
      </c>
      <c r="R67" s="14" t="str" cm="1">
        <f t="array" ref="R67">IF(INDEX('申請表 Application Form'!$B$5:$Q$1048576,ROW()*6-10,COLUMN()-10)=0,"",INDEX('申請表 Application Form'!$B$5:$Q$1048576,ROW()*6-10,COLUMN()-10))</f>
        <v/>
      </c>
      <c r="S67" s="21" t="str" cm="1">
        <f t="array" ref="S67">IF(INDEX('申請表 Application Form'!$B$5:$Q$1048576,ROW()*6-10,COLUMN()-10)=0,"",INDEX('申請表 Application Form'!$B$5:$Q$1048576,ROW()*6-10,COLUMN()-10))</f>
        <v/>
      </c>
      <c r="T67" s="21" t="str" cm="1">
        <f t="array" ref="T67">IF(INDEX('申請表 Application Form'!$B$5:$Q$1048576,ROW()*6-10,COLUMN()-10)=0,"",INDEX('申請表 Application Form'!$B$5:$Q$1048576,ROW()*6-10,COLUMN()-10))</f>
        <v/>
      </c>
      <c r="U67" s="22" t="str" cm="1">
        <f t="array" ref="U67">IF(INDEX('申請表 Application Form'!$B$5:$Q$1048576,ROW()*6-10,COLUMN()-10)=0,"",INDEX('申請表 Application Form'!$B$5:$Q$1048576,ROW()*6-10,COLUMN()-10))</f>
        <v/>
      </c>
      <c r="V67" s="21" t="str" cm="1">
        <f t="array" ref="V67">IF(INDEX('申請表 Application Form'!$B$5:$Q$1048576,ROW()*6-10,COLUMN()-10)=0,"",INDEX('申請表 Application Form'!$B$5:$Q$1048576,ROW()*6-10,COLUMN()-10))</f>
        <v/>
      </c>
      <c r="W67" s="22" t="str" cm="1">
        <f t="array" ref="W67">INDEX('申請表 Application Form'!$B$5:$Q$1048576,ROW()*6-10,COLUMN()-10)</f>
        <v/>
      </c>
      <c r="X67" s="21" t="str" cm="1">
        <f t="array" ref="X67">IF(INDEX('申請表 Application Form'!$B$5:$Q$1048576,ROW()*6-10,COLUMN()-10)=0,"",INDEX('申請表 Application Form'!$B$5:$Q$1048576,ROW()*6-10,COLUMN()-10))</f>
        <v/>
      </c>
      <c r="Y67" s="21" t="str" cm="1">
        <f t="array" ref="Y67">INDEX('申請表 Application Form'!$B$5:$Q$1048576,ROW()*6-10,COLUMN()-10)</f>
        <v/>
      </c>
      <c r="Z67" s="22" t="str" cm="1">
        <f t="array" ref="Z67">IF(INDEX('申請表 Application Form'!$B$5:$Q$1048576,ROW()*6-10,COLUMN()-10)=0,"",INDEX('申請表 Application Form'!$B$5:$Q$1048576,ROW()*6-10,COLUMN()-10))</f>
        <v/>
      </c>
    </row>
    <row r="68" spans="1:26">
      <c r="A68" s="21" t="str" cm="1">
        <f t="array" ref="A68">INDEX('申請表 Application Form'!$B$5:$Q$1048576,ROW()*6-10,COLUMN())</f>
        <v/>
      </c>
      <c r="B68" s="22" t="str" cm="1">
        <f t="array" ref="B68">IF(INDEX('申請表 Application Form'!$B$5:$Q$1048576,ROW()*6-10,COLUMN())=0,"",INDEX('申請表 Application Form'!$B$5:$Q$1048576,ROW()*6-10,COLUMN()))</f>
        <v/>
      </c>
      <c r="C68" s="21" t="str" cm="1">
        <f t="array" ref="C68">IF(INDEX('申請表 Application Form'!$B$5:$Q$1048576,ROW()*6-10,COLUMN())=0,"",INDEX('申請表 Application Form'!$B$5:$Q$1048576,ROW()*6-10,COLUMN()))</f>
        <v/>
      </c>
      <c r="D68" s="22" t="str" cm="1">
        <f t="array" ref="D68">IF(INDEX('申請表 Application Form'!$B$5:$Q$1048576,ROW()*6-10,COLUMN())=0,"",INDEX('申請表 Application Form'!$B$5:$Q$1048576,ROW()*6-10,COLUMN()))</f>
        <v/>
      </c>
      <c r="E68" s="22" t="str" cm="1">
        <f t="array" ref="E68">INDEX('申請表 Application Form'!$B$5:$Q$1048576,2+((ROW()-2)*6),5)</f>
        <v xml:space="preserve"> </v>
      </c>
      <c r="F68" s="22" t="str" cm="1">
        <f t="array" ref="F68">IF(INDEX('申請表 Application Form'!$B$5:$Q$1048576,2+((ROW()-2)*6),6)=0,"",INDEX('申請表 Application Form'!$B$5:$Q$1048576,2+((ROW()-2)*6),6))</f>
        <v/>
      </c>
      <c r="G68" s="22" t="str" cm="1">
        <f t="array" ref="G68">IF(INDEX('申請表 Application Form'!$B$5:$Q$1048576,2+((ROW()-2)*6),7)=0,"",INDEX('申請表 Application Form'!$B$5:$Q$1048576,2+((ROW()-2)*6),7))</f>
        <v/>
      </c>
      <c r="H68" s="22" t="str" cm="1">
        <f t="array" ref="H68">IF(INDEX('申請表 Application Form'!$B$5:$Q$1048576,3+((ROW()-2)*6),6)=0,"",INDEX('申請表 Application Form'!$B$5:$Q$1048576,3+((ROW()-2)*6),6))</f>
        <v/>
      </c>
      <c r="I68" s="22" t="str" cm="1">
        <f t="array" ref="I68">IF(INDEX('申請表 Application Form'!$B$5:$Q$1048576,3+((ROW()-2)*6),7)=0,"",INDEX('申請表 Application Form'!$B$5:$Q$1048576,3+((ROW()-2)*6),7))</f>
        <v/>
      </c>
      <c r="J68" s="22" t="str" cm="1">
        <f t="array" ref="J68">IF(INDEX('申請表 Application Form'!$B$5:$Q$1048576,4+((ROW()-2)*6),6)=0,"",INDEX('申請表 Application Form'!$B$5:$Q$1048576,4+((ROW()-2)*6),6))</f>
        <v/>
      </c>
      <c r="K68" s="22" t="str" cm="1">
        <f t="array" ref="K68">IF(INDEX('申請表 Application Form'!$B$5:$Q$1048576,4+((ROW()-2)*6),7)=0,"",INDEX('申請表 Application Form'!$B$5:$Q$1048576,4+((ROW()-2)*6),7))</f>
        <v/>
      </c>
      <c r="L68" s="22" t="str" cm="1">
        <f t="array" ref="L68">IF(INDEX('申請表 Application Form'!$B$5:$Q$1048576,5+((ROW()-2)*6),6)=0,"",INDEX('申請表 Application Form'!$B$5:$Q$1048576,5+((ROW()-2)*6),6))</f>
        <v/>
      </c>
      <c r="M68" s="22" t="str" cm="1">
        <f t="array" ref="M68">IF(INDEX('申請表 Application Form'!$B$5:$Q$1048576,5+((ROW()-2)*6),7)=0,"",INDEX('申請表 Application Form'!$B$5:$Q$1048576,5+((ROW()-2)*6),7))</f>
        <v/>
      </c>
      <c r="N68" s="22" t="str" cm="1">
        <f t="array" ref="N68">IF(INDEX('申請表 Application Form'!$B$5:$Q$1048576,6+((ROW()-2)*6),6)=0,"",INDEX('申請表 Application Form'!$B$5:$Q$1048576,6+((ROW()-2)*6),6))</f>
        <v/>
      </c>
      <c r="O68" s="22" t="str" cm="1">
        <f t="array" ref="O68">IF(INDEX('申請表 Application Form'!$B$5:$Q$1048576,6+((ROW()-2)*6),7)=0,"",INDEX('申請表 Application Form'!$B$5:$Q$1048576,6+((ROW()-2)*6),7))</f>
        <v/>
      </c>
      <c r="P68" s="22" t="str" cm="1">
        <f t="array" ref="P68">IF(INDEX('申請表 Application Form'!$B$5:$Q$1048576,7+((ROW()-2)*6),6)=0,"",INDEX('申請表 Application Form'!$B$5:$Q$1048576,7+((ROW()-2)*6),6))</f>
        <v/>
      </c>
      <c r="Q68" s="22" t="str" cm="1">
        <f t="array" ref="Q68">IF(INDEX('申請表 Application Form'!$B$5:$Q$1048576,7+((ROW()-2)*6),7)=0,"",INDEX('申請表 Application Form'!$B$5:$Q$1048576,7+((ROW()-2)*6),7))</f>
        <v/>
      </c>
      <c r="R68" s="14" t="str" cm="1">
        <f t="array" ref="R68">IF(INDEX('申請表 Application Form'!$B$5:$Q$1048576,ROW()*6-10,COLUMN()-10)=0,"",INDEX('申請表 Application Form'!$B$5:$Q$1048576,ROW()*6-10,COLUMN()-10))</f>
        <v/>
      </c>
      <c r="S68" s="21" t="str" cm="1">
        <f t="array" ref="S68">IF(INDEX('申請表 Application Form'!$B$5:$Q$1048576,ROW()*6-10,COLUMN()-10)=0,"",INDEX('申請表 Application Form'!$B$5:$Q$1048576,ROW()*6-10,COLUMN()-10))</f>
        <v/>
      </c>
      <c r="T68" s="21" t="str" cm="1">
        <f t="array" ref="T68">IF(INDEX('申請表 Application Form'!$B$5:$Q$1048576,ROW()*6-10,COLUMN()-10)=0,"",INDEX('申請表 Application Form'!$B$5:$Q$1048576,ROW()*6-10,COLUMN()-10))</f>
        <v/>
      </c>
      <c r="U68" s="22" t="str" cm="1">
        <f t="array" ref="U68">IF(INDEX('申請表 Application Form'!$B$5:$Q$1048576,ROW()*6-10,COLUMN()-10)=0,"",INDEX('申請表 Application Form'!$B$5:$Q$1048576,ROW()*6-10,COLUMN()-10))</f>
        <v/>
      </c>
      <c r="V68" s="21" t="str" cm="1">
        <f t="array" ref="V68">IF(INDEX('申請表 Application Form'!$B$5:$Q$1048576,ROW()*6-10,COLUMN()-10)=0,"",INDEX('申請表 Application Form'!$B$5:$Q$1048576,ROW()*6-10,COLUMN()-10))</f>
        <v/>
      </c>
      <c r="W68" s="22" t="str" cm="1">
        <f t="array" ref="W68">INDEX('申請表 Application Form'!$B$5:$Q$1048576,ROW()*6-10,COLUMN()-10)</f>
        <v/>
      </c>
      <c r="X68" s="21" t="str" cm="1">
        <f t="array" ref="X68">IF(INDEX('申請表 Application Form'!$B$5:$Q$1048576,ROW()*6-10,COLUMN()-10)=0,"",INDEX('申請表 Application Form'!$B$5:$Q$1048576,ROW()*6-10,COLUMN()-10))</f>
        <v/>
      </c>
      <c r="Y68" s="21" t="str" cm="1">
        <f t="array" ref="Y68">INDEX('申請表 Application Form'!$B$5:$Q$1048576,ROW()*6-10,COLUMN()-10)</f>
        <v/>
      </c>
      <c r="Z68" s="22" t="str" cm="1">
        <f t="array" ref="Z68">IF(INDEX('申請表 Application Form'!$B$5:$Q$1048576,ROW()*6-10,COLUMN()-10)=0,"",INDEX('申請表 Application Form'!$B$5:$Q$1048576,ROW()*6-10,COLUMN()-10))</f>
        <v/>
      </c>
    </row>
    <row r="69" spans="1:26">
      <c r="A69" s="21" t="str" cm="1">
        <f t="array" ref="A69">INDEX('申請表 Application Form'!$B$5:$Q$1048576,ROW()*6-10,COLUMN())</f>
        <v/>
      </c>
      <c r="B69" s="22" t="str" cm="1">
        <f t="array" ref="B69">IF(INDEX('申請表 Application Form'!$B$5:$Q$1048576,ROW()*6-10,COLUMN())=0,"",INDEX('申請表 Application Form'!$B$5:$Q$1048576,ROW()*6-10,COLUMN()))</f>
        <v/>
      </c>
      <c r="C69" s="21" t="str" cm="1">
        <f t="array" ref="C69">IF(INDEX('申請表 Application Form'!$B$5:$Q$1048576,ROW()*6-10,COLUMN())=0,"",INDEX('申請表 Application Form'!$B$5:$Q$1048576,ROW()*6-10,COLUMN()))</f>
        <v/>
      </c>
      <c r="D69" s="22" t="str" cm="1">
        <f t="array" ref="D69">IF(INDEX('申請表 Application Form'!$B$5:$Q$1048576,ROW()*6-10,COLUMN())=0,"",INDEX('申請表 Application Form'!$B$5:$Q$1048576,ROW()*6-10,COLUMN()))</f>
        <v/>
      </c>
      <c r="E69" s="22" t="str" cm="1">
        <f t="array" ref="E69">INDEX('申請表 Application Form'!$B$5:$Q$1048576,2+((ROW()-2)*6),5)</f>
        <v xml:space="preserve"> </v>
      </c>
      <c r="F69" s="22" t="str" cm="1">
        <f t="array" ref="F69">IF(INDEX('申請表 Application Form'!$B$5:$Q$1048576,2+((ROW()-2)*6),6)=0,"",INDEX('申請表 Application Form'!$B$5:$Q$1048576,2+((ROW()-2)*6),6))</f>
        <v/>
      </c>
      <c r="G69" s="22" t="str" cm="1">
        <f t="array" ref="G69">IF(INDEX('申請表 Application Form'!$B$5:$Q$1048576,2+((ROW()-2)*6),7)=0,"",INDEX('申請表 Application Form'!$B$5:$Q$1048576,2+((ROW()-2)*6),7))</f>
        <v/>
      </c>
      <c r="H69" s="22" t="str" cm="1">
        <f t="array" ref="H69">IF(INDEX('申請表 Application Form'!$B$5:$Q$1048576,3+((ROW()-2)*6),6)=0,"",INDEX('申請表 Application Form'!$B$5:$Q$1048576,3+((ROW()-2)*6),6))</f>
        <v/>
      </c>
      <c r="I69" s="22" t="str" cm="1">
        <f t="array" ref="I69">IF(INDEX('申請表 Application Form'!$B$5:$Q$1048576,3+((ROW()-2)*6),7)=0,"",INDEX('申請表 Application Form'!$B$5:$Q$1048576,3+((ROW()-2)*6),7))</f>
        <v/>
      </c>
      <c r="J69" s="22" t="str" cm="1">
        <f t="array" ref="J69">IF(INDEX('申請表 Application Form'!$B$5:$Q$1048576,4+((ROW()-2)*6),6)=0,"",INDEX('申請表 Application Form'!$B$5:$Q$1048576,4+((ROW()-2)*6),6))</f>
        <v/>
      </c>
      <c r="K69" s="22" t="str" cm="1">
        <f t="array" ref="K69">IF(INDEX('申請表 Application Form'!$B$5:$Q$1048576,4+((ROW()-2)*6),7)=0,"",INDEX('申請表 Application Form'!$B$5:$Q$1048576,4+((ROW()-2)*6),7))</f>
        <v/>
      </c>
      <c r="L69" s="22" t="str" cm="1">
        <f t="array" ref="L69">IF(INDEX('申請表 Application Form'!$B$5:$Q$1048576,5+((ROW()-2)*6),6)=0,"",INDEX('申請表 Application Form'!$B$5:$Q$1048576,5+((ROW()-2)*6),6))</f>
        <v/>
      </c>
      <c r="M69" s="22" t="str" cm="1">
        <f t="array" ref="M69">IF(INDEX('申請表 Application Form'!$B$5:$Q$1048576,5+((ROW()-2)*6),7)=0,"",INDEX('申請表 Application Form'!$B$5:$Q$1048576,5+((ROW()-2)*6),7))</f>
        <v/>
      </c>
      <c r="N69" s="22" t="str" cm="1">
        <f t="array" ref="N69">IF(INDEX('申請表 Application Form'!$B$5:$Q$1048576,6+((ROW()-2)*6),6)=0,"",INDEX('申請表 Application Form'!$B$5:$Q$1048576,6+((ROW()-2)*6),6))</f>
        <v/>
      </c>
      <c r="O69" s="22" t="str" cm="1">
        <f t="array" ref="O69">IF(INDEX('申請表 Application Form'!$B$5:$Q$1048576,6+((ROW()-2)*6),7)=0,"",INDEX('申請表 Application Form'!$B$5:$Q$1048576,6+((ROW()-2)*6),7))</f>
        <v/>
      </c>
      <c r="P69" s="22" t="str" cm="1">
        <f t="array" ref="P69">IF(INDEX('申請表 Application Form'!$B$5:$Q$1048576,7+((ROW()-2)*6),6)=0,"",INDEX('申請表 Application Form'!$B$5:$Q$1048576,7+((ROW()-2)*6),6))</f>
        <v/>
      </c>
      <c r="Q69" s="22" t="str" cm="1">
        <f t="array" ref="Q69">IF(INDEX('申請表 Application Form'!$B$5:$Q$1048576,7+((ROW()-2)*6),7)=0,"",INDEX('申請表 Application Form'!$B$5:$Q$1048576,7+((ROW()-2)*6),7))</f>
        <v/>
      </c>
      <c r="R69" s="14" t="str" cm="1">
        <f t="array" ref="R69">IF(INDEX('申請表 Application Form'!$B$5:$Q$1048576,ROW()*6-10,COLUMN()-10)=0,"",INDEX('申請表 Application Form'!$B$5:$Q$1048576,ROW()*6-10,COLUMN()-10))</f>
        <v/>
      </c>
      <c r="S69" s="21" t="str" cm="1">
        <f t="array" ref="S69">IF(INDEX('申請表 Application Form'!$B$5:$Q$1048576,ROW()*6-10,COLUMN()-10)=0,"",INDEX('申請表 Application Form'!$B$5:$Q$1048576,ROW()*6-10,COLUMN()-10))</f>
        <v/>
      </c>
      <c r="T69" s="21" t="str" cm="1">
        <f t="array" ref="T69">IF(INDEX('申請表 Application Form'!$B$5:$Q$1048576,ROW()*6-10,COLUMN()-10)=0,"",INDEX('申請表 Application Form'!$B$5:$Q$1048576,ROW()*6-10,COLUMN()-10))</f>
        <v/>
      </c>
      <c r="U69" s="22" t="str" cm="1">
        <f t="array" ref="U69">IF(INDEX('申請表 Application Form'!$B$5:$Q$1048576,ROW()*6-10,COLUMN()-10)=0,"",INDEX('申請表 Application Form'!$B$5:$Q$1048576,ROW()*6-10,COLUMN()-10))</f>
        <v/>
      </c>
      <c r="V69" s="21" t="str" cm="1">
        <f t="array" ref="V69">IF(INDEX('申請表 Application Form'!$B$5:$Q$1048576,ROW()*6-10,COLUMN()-10)=0,"",INDEX('申請表 Application Form'!$B$5:$Q$1048576,ROW()*6-10,COLUMN()-10))</f>
        <v/>
      </c>
      <c r="W69" s="22" t="str" cm="1">
        <f t="array" ref="W69">INDEX('申請表 Application Form'!$B$5:$Q$1048576,ROW()*6-10,COLUMN()-10)</f>
        <v/>
      </c>
      <c r="X69" s="21" t="str" cm="1">
        <f t="array" ref="X69">IF(INDEX('申請表 Application Form'!$B$5:$Q$1048576,ROW()*6-10,COLUMN()-10)=0,"",INDEX('申請表 Application Form'!$B$5:$Q$1048576,ROW()*6-10,COLUMN()-10))</f>
        <v/>
      </c>
      <c r="Y69" s="21" t="str" cm="1">
        <f t="array" ref="Y69">INDEX('申請表 Application Form'!$B$5:$Q$1048576,ROW()*6-10,COLUMN()-10)</f>
        <v/>
      </c>
      <c r="Z69" s="22" t="str" cm="1">
        <f t="array" ref="Z69">IF(INDEX('申請表 Application Form'!$B$5:$Q$1048576,ROW()*6-10,COLUMN()-10)=0,"",INDEX('申請表 Application Form'!$B$5:$Q$1048576,ROW()*6-10,COLUMN()-10))</f>
        <v/>
      </c>
    </row>
    <row r="70" spans="1:26">
      <c r="A70" s="21" t="str" cm="1">
        <f t="array" ref="A70">INDEX('申請表 Application Form'!$B$5:$Q$1048576,ROW()*6-10,COLUMN())</f>
        <v/>
      </c>
      <c r="B70" s="22" t="str" cm="1">
        <f t="array" ref="B70">IF(INDEX('申請表 Application Form'!$B$5:$Q$1048576,ROW()*6-10,COLUMN())=0,"",INDEX('申請表 Application Form'!$B$5:$Q$1048576,ROW()*6-10,COLUMN()))</f>
        <v/>
      </c>
      <c r="C70" s="21" t="str" cm="1">
        <f t="array" ref="C70">IF(INDEX('申請表 Application Form'!$B$5:$Q$1048576,ROW()*6-10,COLUMN())=0,"",INDEX('申請表 Application Form'!$B$5:$Q$1048576,ROW()*6-10,COLUMN()))</f>
        <v/>
      </c>
      <c r="D70" s="22" t="str" cm="1">
        <f t="array" ref="D70">IF(INDEX('申請表 Application Form'!$B$5:$Q$1048576,ROW()*6-10,COLUMN())=0,"",INDEX('申請表 Application Form'!$B$5:$Q$1048576,ROW()*6-10,COLUMN()))</f>
        <v/>
      </c>
      <c r="E70" s="22" t="str" cm="1">
        <f t="array" ref="E70">INDEX('申請表 Application Form'!$B$5:$Q$1048576,2+((ROW()-2)*6),5)</f>
        <v xml:space="preserve"> </v>
      </c>
      <c r="F70" s="22" t="str" cm="1">
        <f t="array" ref="F70">IF(INDEX('申請表 Application Form'!$B$5:$Q$1048576,2+((ROW()-2)*6),6)=0,"",INDEX('申請表 Application Form'!$B$5:$Q$1048576,2+((ROW()-2)*6),6))</f>
        <v/>
      </c>
      <c r="G70" s="22" t="str" cm="1">
        <f t="array" ref="G70">IF(INDEX('申請表 Application Form'!$B$5:$Q$1048576,2+((ROW()-2)*6),7)=0,"",INDEX('申請表 Application Form'!$B$5:$Q$1048576,2+((ROW()-2)*6),7))</f>
        <v/>
      </c>
      <c r="H70" s="22" t="str" cm="1">
        <f t="array" ref="H70">IF(INDEX('申請表 Application Form'!$B$5:$Q$1048576,3+((ROW()-2)*6),6)=0,"",INDEX('申請表 Application Form'!$B$5:$Q$1048576,3+((ROW()-2)*6),6))</f>
        <v/>
      </c>
      <c r="I70" s="22" t="str" cm="1">
        <f t="array" ref="I70">IF(INDEX('申請表 Application Form'!$B$5:$Q$1048576,3+((ROW()-2)*6),7)=0,"",INDEX('申請表 Application Form'!$B$5:$Q$1048576,3+((ROW()-2)*6),7))</f>
        <v/>
      </c>
      <c r="J70" s="22" t="str" cm="1">
        <f t="array" ref="J70">IF(INDEX('申請表 Application Form'!$B$5:$Q$1048576,4+((ROW()-2)*6),6)=0,"",INDEX('申請表 Application Form'!$B$5:$Q$1048576,4+((ROW()-2)*6),6))</f>
        <v/>
      </c>
      <c r="K70" s="22" t="str" cm="1">
        <f t="array" ref="K70">IF(INDEX('申請表 Application Form'!$B$5:$Q$1048576,4+((ROW()-2)*6),7)=0,"",INDEX('申請表 Application Form'!$B$5:$Q$1048576,4+((ROW()-2)*6),7))</f>
        <v/>
      </c>
      <c r="L70" s="22" t="str" cm="1">
        <f t="array" ref="L70">IF(INDEX('申請表 Application Form'!$B$5:$Q$1048576,5+((ROW()-2)*6),6)=0,"",INDEX('申請表 Application Form'!$B$5:$Q$1048576,5+((ROW()-2)*6),6))</f>
        <v/>
      </c>
      <c r="M70" s="22" t="str" cm="1">
        <f t="array" ref="M70">IF(INDEX('申請表 Application Form'!$B$5:$Q$1048576,5+((ROW()-2)*6),7)=0,"",INDEX('申請表 Application Form'!$B$5:$Q$1048576,5+((ROW()-2)*6),7))</f>
        <v/>
      </c>
      <c r="N70" s="22" t="str" cm="1">
        <f t="array" ref="N70">IF(INDEX('申請表 Application Form'!$B$5:$Q$1048576,6+((ROW()-2)*6),6)=0,"",INDEX('申請表 Application Form'!$B$5:$Q$1048576,6+((ROW()-2)*6),6))</f>
        <v/>
      </c>
      <c r="O70" s="22" t="str" cm="1">
        <f t="array" ref="O70">IF(INDEX('申請表 Application Form'!$B$5:$Q$1048576,6+((ROW()-2)*6),7)=0,"",INDEX('申請表 Application Form'!$B$5:$Q$1048576,6+((ROW()-2)*6),7))</f>
        <v/>
      </c>
      <c r="P70" s="22" t="str" cm="1">
        <f t="array" ref="P70">IF(INDEX('申請表 Application Form'!$B$5:$Q$1048576,7+((ROW()-2)*6),6)=0,"",INDEX('申請表 Application Form'!$B$5:$Q$1048576,7+((ROW()-2)*6),6))</f>
        <v/>
      </c>
      <c r="Q70" s="22" t="str" cm="1">
        <f t="array" ref="Q70">IF(INDEX('申請表 Application Form'!$B$5:$Q$1048576,7+((ROW()-2)*6),7)=0,"",INDEX('申請表 Application Form'!$B$5:$Q$1048576,7+((ROW()-2)*6),7))</f>
        <v/>
      </c>
      <c r="R70" s="14" t="str" cm="1">
        <f t="array" ref="R70">IF(INDEX('申請表 Application Form'!$B$5:$Q$1048576,ROW()*6-10,COLUMN()-10)=0,"",INDEX('申請表 Application Form'!$B$5:$Q$1048576,ROW()*6-10,COLUMN()-10))</f>
        <v/>
      </c>
      <c r="S70" s="21" t="str" cm="1">
        <f t="array" ref="S70">IF(INDEX('申請表 Application Form'!$B$5:$Q$1048576,ROW()*6-10,COLUMN()-10)=0,"",INDEX('申請表 Application Form'!$B$5:$Q$1048576,ROW()*6-10,COLUMN()-10))</f>
        <v/>
      </c>
      <c r="T70" s="21" t="str" cm="1">
        <f t="array" ref="T70">IF(INDEX('申請表 Application Form'!$B$5:$Q$1048576,ROW()*6-10,COLUMN()-10)=0,"",INDEX('申請表 Application Form'!$B$5:$Q$1048576,ROW()*6-10,COLUMN()-10))</f>
        <v/>
      </c>
      <c r="U70" s="22" t="str" cm="1">
        <f t="array" ref="U70">IF(INDEX('申請表 Application Form'!$B$5:$Q$1048576,ROW()*6-10,COLUMN()-10)=0,"",INDEX('申請表 Application Form'!$B$5:$Q$1048576,ROW()*6-10,COLUMN()-10))</f>
        <v/>
      </c>
      <c r="V70" s="21" t="str" cm="1">
        <f t="array" ref="V70">IF(INDEX('申請表 Application Form'!$B$5:$Q$1048576,ROW()*6-10,COLUMN()-10)=0,"",INDEX('申請表 Application Form'!$B$5:$Q$1048576,ROW()*6-10,COLUMN()-10))</f>
        <v/>
      </c>
      <c r="W70" s="22" t="str" cm="1">
        <f t="array" ref="W70">INDEX('申請表 Application Form'!$B$5:$Q$1048576,ROW()*6-10,COLUMN()-10)</f>
        <v/>
      </c>
      <c r="X70" s="21" t="str" cm="1">
        <f t="array" ref="X70">IF(INDEX('申請表 Application Form'!$B$5:$Q$1048576,ROW()*6-10,COLUMN()-10)=0,"",INDEX('申請表 Application Form'!$B$5:$Q$1048576,ROW()*6-10,COLUMN()-10))</f>
        <v/>
      </c>
      <c r="Y70" s="21" t="str" cm="1">
        <f t="array" ref="Y70">INDEX('申請表 Application Form'!$B$5:$Q$1048576,ROW()*6-10,COLUMN()-10)</f>
        <v/>
      </c>
      <c r="Z70" s="22" t="str" cm="1">
        <f t="array" ref="Z70">IF(INDEX('申請表 Application Form'!$B$5:$Q$1048576,ROW()*6-10,COLUMN()-10)=0,"",INDEX('申請表 Application Form'!$B$5:$Q$1048576,ROW()*6-10,COLUMN()-10))</f>
        <v/>
      </c>
    </row>
    <row r="71" spans="1:26">
      <c r="A71" s="21" t="str" cm="1">
        <f t="array" ref="A71">INDEX('申請表 Application Form'!$B$5:$Q$1048576,ROW()*6-10,COLUMN())</f>
        <v/>
      </c>
      <c r="B71" s="22" t="str" cm="1">
        <f t="array" ref="B71">IF(INDEX('申請表 Application Form'!$B$5:$Q$1048576,ROW()*6-10,COLUMN())=0,"",INDEX('申請表 Application Form'!$B$5:$Q$1048576,ROW()*6-10,COLUMN()))</f>
        <v/>
      </c>
      <c r="C71" s="21" t="str" cm="1">
        <f t="array" ref="C71">IF(INDEX('申請表 Application Form'!$B$5:$Q$1048576,ROW()*6-10,COLUMN())=0,"",INDEX('申請表 Application Form'!$B$5:$Q$1048576,ROW()*6-10,COLUMN()))</f>
        <v/>
      </c>
      <c r="D71" s="22" t="str" cm="1">
        <f t="array" ref="D71">IF(INDEX('申請表 Application Form'!$B$5:$Q$1048576,ROW()*6-10,COLUMN())=0,"",INDEX('申請表 Application Form'!$B$5:$Q$1048576,ROW()*6-10,COLUMN()))</f>
        <v/>
      </c>
      <c r="E71" s="22" t="str" cm="1">
        <f t="array" ref="E71">INDEX('申請表 Application Form'!$B$5:$Q$1048576,2+((ROW()-2)*6),5)</f>
        <v xml:space="preserve"> </v>
      </c>
      <c r="F71" s="22" t="str" cm="1">
        <f t="array" ref="F71">IF(INDEX('申請表 Application Form'!$B$5:$Q$1048576,2+((ROW()-2)*6),6)=0,"",INDEX('申請表 Application Form'!$B$5:$Q$1048576,2+((ROW()-2)*6),6))</f>
        <v/>
      </c>
      <c r="G71" s="22" t="str" cm="1">
        <f t="array" ref="G71">IF(INDEX('申請表 Application Form'!$B$5:$Q$1048576,2+((ROW()-2)*6),7)=0,"",INDEX('申請表 Application Form'!$B$5:$Q$1048576,2+((ROW()-2)*6),7))</f>
        <v/>
      </c>
      <c r="H71" s="22" t="str" cm="1">
        <f t="array" ref="H71">IF(INDEX('申請表 Application Form'!$B$5:$Q$1048576,3+((ROW()-2)*6),6)=0,"",INDEX('申請表 Application Form'!$B$5:$Q$1048576,3+((ROW()-2)*6),6))</f>
        <v/>
      </c>
      <c r="I71" s="22" t="str" cm="1">
        <f t="array" ref="I71">IF(INDEX('申請表 Application Form'!$B$5:$Q$1048576,3+((ROW()-2)*6),7)=0,"",INDEX('申請表 Application Form'!$B$5:$Q$1048576,3+((ROW()-2)*6),7))</f>
        <v/>
      </c>
      <c r="J71" s="22" t="str" cm="1">
        <f t="array" ref="J71">IF(INDEX('申請表 Application Form'!$B$5:$Q$1048576,4+((ROW()-2)*6),6)=0,"",INDEX('申請表 Application Form'!$B$5:$Q$1048576,4+((ROW()-2)*6),6))</f>
        <v/>
      </c>
      <c r="K71" s="22" t="str" cm="1">
        <f t="array" ref="K71">IF(INDEX('申請表 Application Form'!$B$5:$Q$1048576,4+((ROW()-2)*6),7)=0,"",INDEX('申請表 Application Form'!$B$5:$Q$1048576,4+((ROW()-2)*6),7))</f>
        <v/>
      </c>
      <c r="L71" s="22" t="str" cm="1">
        <f t="array" ref="L71">IF(INDEX('申請表 Application Form'!$B$5:$Q$1048576,5+((ROW()-2)*6),6)=0,"",INDEX('申請表 Application Form'!$B$5:$Q$1048576,5+((ROW()-2)*6),6))</f>
        <v/>
      </c>
      <c r="M71" s="22" t="str" cm="1">
        <f t="array" ref="M71">IF(INDEX('申請表 Application Form'!$B$5:$Q$1048576,5+((ROW()-2)*6),7)=0,"",INDEX('申請表 Application Form'!$B$5:$Q$1048576,5+((ROW()-2)*6),7))</f>
        <v/>
      </c>
      <c r="N71" s="22" t="str" cm="1">
        <f t="array" ref="N71">IF(INDEX('申請表 Application Form'!$B$5:$Q$1048576,6+((ROW()-2)*6),6)=0,"",INDEX('申請表 Application Form'!$B$5:$Q$1048576,6+((ROW()-2)*6),6))</f>
        <v/>
      </c>
      <c r="O71" s="22" t="str" cm="1">
        <f t="array" ref="O71">IF(INDEX('申請表 Application Form'!$B$5:$Q$1048576,6+((ROW()-2)*6),7)=0,"",INDEX('申請表 Application Form'!$B$5:$Q$1048576,6+((ROW()-2)*6),7))</f>
        <v/>
      </c>
      <c r="P71" s="22" t="str" cm="1">
        <f t="array" ref="P71">IF(INDEX('申請表 Application Form'!$B$5:$Q$1048576,7+((ROW()-2)*6),6)=0,"",INDEX('申請表 Application Form'!$B$5:$Q$1048576,7+((ROW()-2)*6),6))</f>
        <v/>
      </c>
      <c r="Q71" s="22" t="str" cm="1">
        <f t="array" ref="Q71">IF(INDEX('申請表 Application Form'!$B$5:$Q$1048576,7+((ROW()-2)*6),7)=0,"",INDEX('申請表 Application Form'!$B$5:$Q$1048576,7+((ROW()-2)*6),7))</f>
        <v/>
      </c>
      <c r="R71" s="14" t="str" cm="1">
        <f t="array" ref="R71">IF(INDEX('申請表 Application Form'!$B$5:$Q$1048576,ROW()*6-10,COLUMN()-10)=0,"",INDEX('申請表 Application Form'!$B$5:$Q$1048576,ROW()*6-10,COLUMN()-10))</f>
        <v/>
      </c>
      <c r="S71" s="21" t="str" cm="1">
        <f t="array" ref="S71">IF(INDEX('申請表 Application Form'!$B$5:$Q$1048576,ROW()*6-10,COLUMN()-10)=0,"",INDEX('申請表 Application Form'!$B$5:$Q$1048576,ROW()*6-10,COLUMN()-10))</f>
        <v/>
      </c>
      <c r="T71" s="21" t="str" cm="1">
        <f t="array" ref="T71">IF(INDEX('申請表 Application Form'!$B$5:$Q$1048576,ROW()*6-10,COLUMN()-10)=0,"",INDEX('申請表 Application Form'!$B$5:$Q$1048576,ROW()*6-10,COLUMN()-10))</f>
        <v/>
      </c>
      <c r="U71" s="22" t="str" cm="1">
        <f t="array" ref="U71">IF(INDEX('申請表 Application Form'!$B$5:$Q$1048576,ROW()*6-10,COLUMN()-10)=0,"",INDEX('申請表 Application Form'!$B$5:$Q$1048576,ROW()*6-10,COLUMN()-10))</f>
        <v/>
      </c>
      <c r="V71" s="21" t="str" cm="1">
        <f t="array" ref="V71">IF(INDEX('申請表 Application Form'!$B$5:$Q$1048576,ROW()*6-10,COLUMN()-10)=0,"",INDEX('申請表 Application Form'!$B$5:$Q$1048576,ROW()*6-10,COLUMN()-10))</f>
        <v/>
      </c>
      <c r="W71" s="22" t="str" cm="1">
        <f t="array" ref="W71">INDEX('申請表 Application Form'!$B$5:$Q$1048576,ROW()*6-10,COLUMN()-10)</f>
        <v/>
      </c>
      <c r="X71" s="21" t="str" cm="1">
        <f t="array" ref="X71">IF(INDEX('申請表 Application Form'!$B$5:$Q$1048576,ROW()*6-10,COLUMN()-10)=0,"",INDEX('申請表 Application Form'!$B$5:$Q$1048576,ROW()*6-10,COLUMN()-10))</f>
        <v/>
      </c>
      <c r="Y71" s="21" t="str" cm="1">
        <f t="array" ref="Y71">INDEX('申請表 Application Form'!$B$5:$Q$1048576,ROW()*6-10,COLUMN()-10)</f>
        <v/>
      </c>
      <c r="Z71" s="22" t="str" cm="1">
        <f t="array" ref="Z71">IF(INDEX('申請表 Application Form'!$B$5:$Q$1048576,ROW()*6-10,COLUMN()-10)=0,"",INDEX('申請表 Application Form'!$B$5:$Q$1048576,ROW()*6-10,COLUMN()-10))</f>
        <v/>
      </c>
    </row>
    <row r="72" spans="1:26">
      <c r="A72" s="21" t="str" cm="1">
        <f t="array" ref="A72">INDEX('申請表 Application Form'!$B$5:$Q$1048576,ROW()*6-10,COLUMN())</f>
        <v/>
      </c>
      <c r="B72" s="22" t="str" cm="1">
        <f t="array" ref="B72">IF(INDEX('申請表 Application Form'!$B$5:$Q$1048576,ROW()*6-10,COLUMN())=0,"",INDEX('申請表 Application Form'!$B$5:$Q$1048576,ROW()*6-10,COLUMN()))</f>
        <v/>
      </c>
      <c r="C72" s="21" t="str" cm="1">
        <f t="array" ref="C72">IF(INDEX('申請表 Application Form'!$B$5:$Q$1048576,ROW()*6-10,COLUMN())=0,"",INDEX('申請表 Application Form'!$B$5:$Q$1048576,ROW()*6-10,COLUMN()))</f>
        <v/>
      </c>
      <c r="D72" s="22" t="str" cm="1">
        <f t="array" ref="D72">IF(INDEX('申請表 Application Form'!$B$5:$Q$1048576,ROW()*6-10,COLUMN())=0,"",INDEX('申請表 Application Form'!$B$5:$Q$1048576,ROW()*6-10,COLUMN()))</f>
        <v/>
      </c>
      <c r="E72" s="22" t="str" cm="1">
        <f t="array" ref="E72">INDEX('申請表 Application Form'!$B$5:$Q$1048576,2+((ROW()-2)*6),5)</f>
        <v xml:space="preserve"> </v>
      </c>
      <c r="F72" s="22" t="str" cm="1">
        <f t="array" ref="F72">IF(INDEX('申請表 Application Form'!$B$5:$Q$1048576,2+((ROW()-2)*6),6)=0,"",INDEX('申請表 Application Form'!$B$5:$Q$1048576,2+((ROW()-2)*6),6))</f>
        <v/>
      </c>
      <c r="G72" s="22" t="str" cm="1">
        <f t="array" ref="G72">IF(INDEX('申請表 Application Form'!$B$5:$Q$1048576,2+((ROW()-2)*6),7)=0,"",INDEX('申請表 Application Form'!$B$5:$Q$1048576,2+((ROW()-2)*6),7))</f>
        <v/>
      </c>
      <c r="H72" s="22" t="str" cm="1">
        <f t="array" ref="H72">IF(INDEX('申請表 Application Form'!$B$5:$Q$1048576,3+((ROW()-2)*6),6)=0,"",INDEX('申請表 Application Form'!$B$5:$Q$1048576,3+((ROW()-2)*6),6))</f>
        <v/>
      </c>
      <c r="I72" s="22" t="str" cm="1">
        <f t="array" ref="I72">IF(INDEX('申請表 Application Form'!$B$5:$Q$1048576,3+((ROW()-2)*6),7)=0,"",INDEX('申請表 Application Form'!$B$5:$Q$1048576,3+((ROW()-2)*6),7))</f>
        <v/>
      </c>
      <c r="J72" s="22" t="str" cm="1">
        <f t="array" ref="J72">IF(INDEX('申請表 Application Form'!$B$5:$Q$1048576,4+((ROW()-2)*6),6)=0,"",INDEX('申請表 Application Form'!$B$5:$Q$1048576,4+((ROW()-2)*6),6))</f>
        <v/>
      </c>
      <c r="K72" s="22" t="str" cm="1">
        <f t="array" ref="K72">IF(INDEX('申請表 Application Form'!$B$5:$Q$1048576,4+((ROW()-2)*6),7)=0,"",INDEX('申請表 Application Form'!$B$5:$Q$1048576,4+((ROW()-2)*6),7))</f>
        <v/>
      </c>
      <c r="L72" s="22" t="str" cm="1">
        <f t="array" ref="L72">IF(INDEX('申請表 Application Form'!$B$5:$Q$1048576,5+((ROW()-2)*6),6)=0,"",INDEX('申請表 Application Form'!$B$5:$Q$1048576,5+((ROW()-2)*6),6))</f>
        <v/>
      </c>
      <c r="M72" s="22" t="str" cm="1">
        <f t="array" ref="M72">IF(INDEX('申請表 Application Form'!$B$5:$Q$1048576,5+((ROW()-2)*6),7)=0,"",INDEX('申請表 Application Form'!$B$5:$Q$1048576,5+((ROW()-2)*6),7))</f>
        <v/>
      </c>
      <c r="N72" s="22" t="str" cm="1">
        <f t="array" ref="N72">IF(INDEX('申請表 Application Form'!$B$5:$Q$1048576,6+((ROW()-2)*6),6)=0,"",INDEX('申請表 Application Form'!$B$5:$Q$1048576,6+((ROW()-2)*6),6))</f>
        <v/>
      </c>
      <c r="O72" s="22" t="str" cm="1">
        <f t="array" ref="O72">IF(INDEX('申請表 Application Form'!$B$5:$Q$1048576,6+((ROW()-2)*6),7)=0,"",INDEX('申請表 Application Form'!$B$5:$Q$1048576,6+((ROW()-2)*6),7))</f>
        <v/>
      </c>
      <c r="P72" s="22" t="str" cm="1">
        <f t="array" ref="P72">IF(INDEX('申請表 Application Form'!$B$5:$Q$1048576,7+((ROW()-2)*6),6)=0,"",INDEX('申請表 Application Form'!$B$5:$Q$1048576,7+((ROW()-2)*6),6))</f>
        <v/>
      </c>
      <c r="Q72" s="22" t="str" cm="1">
        <f t="array" ref="Q72">IF(INDEX('申請表 Application Form'!$B$5:$Q$1048576,7+((ROW()-2)*6),7)=0,"",INDEX('申請表 Application Form'!$B$5:$Q$1048576,7+((ROW()-2)*6),7))</f>
        <v/>
      </c>
      <c r="R72" s="14" t="str" cm="1">
        <f t="array" ref="R72">IF(INDEX('申請表 Application Form'!$B$5:$Q$1048576,ROW()*6-10,COLUMN()-10)=0,"",INDEX('申請表 Application Form'!$B$5:$Q$1048576,ROW()*6-10,COLUMN()-10))</f>
        <v/>
      </c>
      <c r="S72" s="21" t="str" cm="1">
        <f t="array" ref="S72">IF(INDEX('申請表 Application Form'!$B$5:$Q$1048576,ROW()*6-10,COLUMN()-10)=0,"",INDEX('申請表 Application Form'!$B$5:$Q$1048576,ROW()*6-10,COLUMN()-10))</f>
        <v/>
      </c>
      <c r="T72" s="21" t="str" cm="1">
        <f t="array" ref="T72">IF(INDEX('申請表 Application Form'!$B$5:$Q$1048576,ROW()*6-10,COLUMN()-10)=0,"",INDEX('申請表 Application Form'!$B$5:$Q$1048576,ROW()*6-10,COLUMN()-10))</f>
        <v/>
      </c>
      <c r="U72" s="22" t="str" cm="1">
        <f t="array" ref="U72">IF(INDEX('申請表 Application Form'!$B$5:$Q$1048576,ROW()*6-10,COLUMN()-10)=0,"",INDEX('申請表 Application Form'!$B$5:$Q$1048576,ROW()*6-10,COLUMN()-10))</f>
        <v/>
      </c>
      <c r="V72" s="21" t="str" cm="1">
        <f t="array" ref="V72">IF(INDEX('申請表 Application Form'!$B$5:$Q$1048576,ROW()*6-10,COLUMN()-10)=0,"",INDEX('申請表 Application Form'!$B$5:$Q$1048576,ROW()*6-10,COLUMN()-10))</f>
        <v/>
      </c>
      <c r="W72" s="22" t="str" cm="1">
        <f t="array" ref="W72">INDEX('申請表 Application Form'!$B$5:$Q$1048576,ROW()*6-10,COLUMN()-10)</f>
        <v/>
      </c>
      <c r="X72" s="21" t="str" cm="1">
        <f t="array" ref="X72">IF(INDEX('申請表 Application Form'!$B$5:$Q$1048576,ROW()*6-10,COLUMN()-10)=0,"",INDEX('申請表 Application Form'!$B$5:$Q$1048576,ROW()*6-10,COLUMN()-10))</f>
        <v/>
      </c>
      <c r="Y72" s="21" t="str" cm="1">
        <f t="array" ref="Y72">INDEX('申請表 Application Form'!$B$5:$Q$1048576,ROW()*6-10,COLUMN()-10)</f>
        <v/>
      </c>
      <c r="Z72" s="22" t="str" cm="1">
        <f t="array" ref="Z72">IF(INDEX('申請表 Application Form'!$B$5:$Q$1048576,ROW()*6-10,COLUMN()-10)=0,"",INDEX('申請表 Application Form'!$B$5:$Q$1048576,ROW()*6-10,COLUMN()-10))</f>
        <v/>
      </c>
    </row>
    <row r="73" spans="1:26">
      <c r="A73" s="21" t="str" cm="1">
        <f t="array" ref="A73">INDEX('申請表 Application Form'!$B$5:$Q$1048576,ROW()*6-10,COLUMN())</f>
        <v/>
      </c>
      <c r="B73" s="22" t="str" cm="1">
        <f t="array" ref="B73">IF(INDEX('申請表 Application Form'!$B$5:$Q$1048576,ROW()*6-10,COLUMN())=0,"",INDEX('申請表 Application Form'!$B$5:$Q$1048576,ROW()*6-10,COLUMN()))</f>
        <v/>
      </c>
      <c r="C73" s="21" t="str" cm="1">
        <f t="array" ref="C73">IF(INDEX('申請表 Application Form'!$B$5:$Q$1048576,ROW()*6-10,COLUMN())=0,"",INDEX('申請表 Application Form'!$B$5:$Q$1048576,ROW()*6-10,COLUMN()))</f>
        <v/>
      </c>
      <c r="D73" s="22" t="str" cm="1">
        <f t="array" ref="D73">IF(INDEX('申請表 Application Form'!$B$5:$Q$1048576,ROW()*6-10,COLUMN())=0,"",INDEX('申請表 Application Form'!$B$5:$Q$1048576,ROW()*6-10,COLUMN()))</f>
        <v/>
      </c>
      <c r="E73" s="22" t="str" cm="1">
        <f t="array" ref="E73">INDEX('申請表 Application Form'!$B$5:$Q$1048576,2+((ROW()-2)*6),5)</f>
        <v xml:space="preserve"> </v>
      </c>
      <c r="F73" s="22" t="str" cm="1">
        <f t="array" ref="F73">IF(INDEX('申請表 Application Form'!$B$5:$Q$1048576,2+((ROW()-2)*6),6)=0,"",INDEX('申請表 Application Form'!$B$5:$Q$1048576,2+((ROW()-2)*6),6))</f>
        <v/>
      </c>
      <c r="G73" s="22" t="str" cm="1">
        <f t="array" ref="G73">IF(INDEX('申請表 Application Form'!$B$5:$Q$1048576,2+((ROW()-2)*6),7)=0,"",INDEX('申請表 Application Form'!$B$5:$Q$1048576,2+((ROW()-2)*6),7))</f>
        <v/>
      </c>
      <c r="H73" s="22" t="str" cm="1">
        <f t="array" ref="H73">IF(INDEX('申請表 Application Form'!$B$5:$Q$1048576,3+((ROW()-2)*6),6)=0,"",INDEX('申請表 Application Form'!$B$5:$Q$1048576,3+((ROW()-2)*6),6))</f>
        <v/>
      </c>
      <c r="I73" s="22" t="str" cm="1">
        <f t="array" ref="I73">IF(INDEX('申請表 Application Form'!$B$5:$Q$1048576,3+((ROW()-2)*6),7)=0,"",INDEX('申請表 Application Form'!$B$5:$Q$1048576,3+((ROW()-2)*6),7))</f>
        <v/>
      </c>
      <c r="J73" s="22" t="str" cm="1">
        <f t="array" ref="J73">IF(INDEX('申請表 Application Form'!$B$5:$Q$1048576,4+((ROW()-2)*6),6)=0,"",INDEX('申請表 Application Form'!$B$5:$Q$1048576,4+((ROW()-2)*6),6))</f>
        <v/>
      </c>
      <c r="K73" s="22" t="str" cm="1">
        <f t="array" ref="K73">IF(INDEX('申請表 Application Form'!$B$5:$Q$1048576,4+((ROW()-2)*6),7)=0,"",INDEX('申請表 Application Form'!$B$5:$Q$1048576,4+((ROW()-2)*6),7))</f>
        <v/>
      </c>
      <c r="L73" s="22" t="str" cm="1">
        <f t="array" ref="L73">IF(INDEX('申請表 Application Form'!$B$5:$Q$1048576,5+((ROW()-2)*6),6)=0,"",INDEX('申請表 Application Form'!$B$5:$Q$1048576,5+((ROW()-2)*6),6))</f>
        <v/>
      </c>
      <c r="M73" s="22" t="str" cm="1">
        <f t="array" ref="M73">IF(INDEX('申請表 Application Form'!$B$5:$Q$1048576,5+((ROW()-2)*6),7)=0,"",INDEX('申請表 Application Form'!$B$5:$Q$1048576,5+((ROW()-2)*6),7))</f>
        <v/>
      </c>
      <c r="N73" s="22" t="str" cm="1">
        <f t="array" ref="N73">IF(INDEX('申請表 Application Form'!$B$5:$Q$1048576,6+((ROW()-2)*6),6)=0,"",INDEX('申請表 Application Form'!$B$5:$Q$1048576,6+((ROW()-2)*6),6))</f>
        <v/>
      </c>
      <c r="O73" s="22" t="str" cm="1">
        <f t="array" ref="O73">IF(INDEX('申請表 Application Form'!$B$5:$Q$1048576,6+((ROW()-2)*6),7)=0,"",INDEX('申請表 Application Form'!$B$5:$Q$1048576,6+((ROW()-2)*6),7))</f>
        <v/>
      </c>
      <c r="P73" s="22" t="str" cm="1">
        <f t="array" ref="P73">IF(INDEX('申請表 Application Form'!$B$5:$Q$1048576,7+((ROW()-2)*6),6)=0,"",INDEX('申請表 Application Form'!$B$5:$Q$1048576,7+((ROW()-2)*6),6))</f>
        <v/>
      </c>
      <c r="Q73" s="22" t="str" cm="1">
        <f t="array" ref="Q73">IF(INDEX('申請表 Application Form'!$B$5:$Q$1048576,7+((ROW()-2)*6),7)=0,"",INDEX('申請表 Application Form'!$B$5:$Q$1048576,7+((ROW()-2)*6),7))</f>
        <v/>
      </c>
      <c r="R73" s="14" t="str" cm="1">
        <f t="array" ref="R73">IF(INDEX('申請表 Application Form'!$B$5:$Q$1048576,ROW()*6-10,COLUMN()-10)=0,"",INDEX('申請表 Application Form'!$B$5:$Q$1048576,ROW()*6-10,COLUMN()-10))</f>
        <v/>
      </c>
      <c r="S73" s="21" t="str" cm="1">
        <f t="array" ref="S73">IF(INDEX('申請表 Application Form'!$B$5:$Q$1048576,ROW()*6-10,COLUMN()-10)=0,"",INDEX('申請表 Application Form'!$B$5:$Q$1048576,ROW()*6-10,COLUMN()-10))</f>
        <v/>
      </c>
      <c r="T73" s="21" t="str" cm="1">
        <f t="array" ref="T73">IF(INDEX('申請表 Application Form'!$B$5:$Q$1048576,ROW()*6-10,COLUMN()-10)=0,"",INDEX('申請表 Application Form'!$B$5:$Q$1048576,ROW()*6-10,COLUMN()-10))</f>
        <v/>
      </c>
      <c r="U73" s="22" t="str" cm="1">
        <f t="array" ref="U73">IF(INDEX('申請表 Application Form'!$B$5:$Q$1048576,ROW()*6-10,COLUMN()-10)=0,"",INDEX('申請表 Application Form'!$B$5:$Q$1048576,ROW()*6-10,COLUMN()-10))</f>
        <v/>
      </c>
      <c r="V73" s="21" t="str" cm="1">
        <f t="array" ref="V73">IF(INDEX('申請表 Application Form'!$B$5:$Q$1048576,ROW()*6-10,COLUMN()-10)=0,"",INDEX('申請表 Application Form'!$B$5:$Q$1048576,ROW()*6-10,COLUMN()-10))</f>
        <v/>
      </c>
      <c r="W73" s="22" t="str" cm="1">
        <f t="array" ref="W73">INDEX('申請表 Application Form'!$B$5:$Q$1048576,ROW()*6-10,COLUMN()-10)</f>
        <v/>
      </c>
      <c r="X73" s="21" t="str" cm="1">
        <f t="array" ref="X73">IF(INDEX('申請表 Application Form'!$B$5:$Q$1048576,ROW()*6-10,COLUMN()-10)=0,"",INDEX('申請表 Application Form'!$B$5:$Q$1048576,ROW()*6-10,COLUMN()-10))</f>
        <v/>
      </c>
      <c r="Y73" s="21" t="str" cm="1">
        <f t="array" ref="Y73">INDEX('申請表 Application Form'!$B$5:$Q$1048576,ROW()*6-10,COLUMN()-10)</f>
        <v/>
      </c>
      <c r="Z73" s="22" t="str" cm="1">
        <f t="array" ref="Z73">IF(INDEX('申請表 Application Form'!$B$5:$Q$1048576,ROW()*6-10,COLUMN()-10)=0,"",INDEX('申請表 Application Form'!$B$5:$Q$1048576,ROW()*6-10,COLUMN()-10))</f>
        <v/>
      </c>
    </row>
    <row r="74" spans="1:26">
      <c r="A74" s="21" t="str" cm="1">
        <f t="array" ref="A74">INDEX('申請表 Application Form'!$B$5:$Q$1048576,ROW()*6-10,COLUMN())</f>
        <v/>
      </c>
      <c r="B74" s="22" t="str" cm="1">
        <f t="array" ref="B74">IF(INDEX('申請表 Application Form'!$B$5:$Q$1048576,ROW()*6-10,COLUMN())=0,"",INDEX('申請表 Application Form'!$B$5:$Q$1048576,ROW()*6-10,COLUMN()))</f>
        <v/>
      </c>
      <c r="C74" s="21" t="str" cm="1">
        <f t="array" ref="C74">IF(INDEX('申請表 Application Form'!$B$5:$Q$1048576,ROW()*6-10,COLUMN())=0,"",INDEX('申請表 Application Form'!$B$5:$Q$1048576,ROW()*6-10,COLUMN()))</f>
        <v/>
      </c>
      <c r="D74" s="22" t="str" cm="1">
        <f t="array" ref="D74">IF(INDEX('申請表 Application Form'!$B$5:$Q$1048576,ROW()*6-10,COLUMN())=0,"",INDEX('申請表 Application Form'!$B$5:$Q$1048576,ROW()*6-10,COLUMN()))</f>
        <v/>
      </c>
      <c r="E74" s="22" t="str" cm="1">
        <f t="array" ref="E74">INDEX('申請表 Application Form'!$B$5:$Q$1048576,2+((ROW()-2)*6),5)</f>
        <v xml:space="preserve"> </v>
      </c>
      <c r="F74" s="22" t="str" cm="1">
        <f t="array" ref="F74">IF(INDEX('申請表 Application Form'!$B$5:$Q$1048576,2+((ROW()-2)*6),6)=0,"",INDEX('申請表 Application Form'!$B$5:$Q$1048576,2+((ROW()-2)*6),6))</f>
        <v/>
      </c>
      <c r="G74" s="22" t="str" cm="1">
        <f t="array" ref="G74">IF(INDEX('申請表 Application Form'!$B$5:$Q$1048576,2+((ROW()-2)*6),7)=0,"",INDEX('申請表 Application Form'!$B$5:$Q$1048576,2+((ROW()-2)*6),7))</f>
        <v/>
      </c>
      <c r="H74" s="22" t="str" cm="1">
        <f t="array" ref="H74">IF(INDEX('申請表 Application Form'!$B$5:$Q$1048576,3+((ROW()-2)*6),6)=0,"",INDEX('申請表 Application Form'!$B$5:$Q$1048576,3+((ROW()-2)*6),6))</f>
        <v/>
      </c>
      <c r="I74" s="22" t="str" cm="1">
        <f t="array" ref="I74">IF(INDEX('申請表 Application Form'!$B$5:$Q$1048576,3+((ROW()-2)*6),7)=0,"",INDEX('申請表 Application Form'!$B$5:$Q$1048576,3+((ROW()-2)*6),7))</f>
        <v/>
      </c>
      <c r="J74" s="22" t="str" cm="1">
        <f t="array" ref="J74">IF(INDEX('申請表 Application Form'!$B$5:$Q$1048576,4+((ROW()-2)*6),6)=0,"",INDEX('申請表 Application Form'!$B$5:$Q$1048576,4+((ROW()-2)*6),6))</f>
        <v/>
      </c>
      <c r="K74" s="22" t="str" cm="1">
        <f t="array" ref="K74">IF(INDEX('申請表 Application Form'!$B$5:$Q$1048576,4+((ROW()-2)*6),7)=0,"",INDEX('申請表 Application Form'!$B$5:$Q$1048576,4+((ROW()-2)*6),7))</f>
        <v/>
      </c>
      <c r="L74" s="22" t="str" cm="1">
        <f t="array" ref="L74">IF(INDEX('申請表 Application Form'!$B$5:$Q$1048576,5+((ROW()-2)*6),6)=0,"",INDEX('申請表 Application Form'!$B$5:$Q$1048576,5+((ROW()-2)*6),6))</f>
        <v/>
      </c>
      <c r="M74" s="22" t="str" cm="1">
        <f t="array" ref="M74">IF(INDEX('申請表 Application Form'!$B$5:$Q$1048576,5+((ROW()-2)*6),7)=0,"",INDEX('申請表 Application Form'!$B$5:$Q$1048576,5+((ROW()-2)*6),7))</f>
        <v/>
      </c>
      <c r="N74" s="22" t="str" cm="1">
        <f t="array" ref="N74">IF(INDEX('申請表 Application Form'!$B$5:$Q$1048576,6+((ROW()-2)*6),6)=0,"",INDEX('申請表 Application Form'!$B$5:$Q$1048576,6+((ROW()-2)*6),6))</f>
        <v/>
      </c>
      <c r="O74" s="22" t="str" cm="1">
        <f t="array" ref="O74">IF(INDEX('申請表 Application Form'!$B$5:$Q$1048576,6+((ROW()-2)*6),7)=0,"",INDEX('申請表 Application Form'!$B$5:$Q$1048576,6+((ROW()-2)*6),7))</f>
        <v/>
      </c>
      <c r="P74" s="22" t="str" cm="1">
        <f t="array" ref="P74">IF(INDEX('申請表 Application Form'!$B$5:$Q$1048576,7+((ROW()-2)*6),6)=0,"",INDEX('申請表 Application Form'!$B$5:$Q$1048576,7+((ROW()-2)*6),6))</f>
        <v/>
      </c>
      <c r="Q74" s="22" t="str" cm="1">
        <f t="array" ref="Q74">IF(INDEX('申請表 Application Form'!$B$5:$Q$1048576,7+((ROW()-2)*6),7)=0,"",INDEX('申請表 Application Form'!$B$5:$Q$1048576,7+((ROW()-2)*6),7))</f>
        <v/>
      </c>
      <c r="R74" s="14" t="str" cm="1">
        <f t="array" ref="R74">IF(INDEX('申請表 Application Form'!$B$5:$Q$1048576,ROW()*6-10,COLUMN()-10)=0,"",INDEX('申請表 Application Form'!$B$5:$Q$1048576,ROW()*6-10,COLUMN()-10))</f>
        <v/>
      </c>
      <c r="S74" s="21" t="str" cm="1">
        <f t="array" ref="S74">IF(INDEX('申請表 Application Form'!$B$5:$Q$1048576,ROW()*6-10,COLUMN()-10)=0,"",INDEX('申請表 Application Form'!$B$5:$Q$1048576,ROW()*6-10,COLUMN()-10))</f>
        <v/>
      </c>
      <c r="T74" s="21" t="str" cm="1">
        <f t="array" ref="T74">IF(INDEX('申請表 Application Form'!$B$5:$Q$1048576,ROW()*6-10,COLUMN()-10)=0,"",INDEX('申請表 Application Form'!$B$5:$Q$1048576,ROW()*6-10,COLUMN()-10))</f>
        <v/>
      </c>
      <c r="U74" s="22" t="str" cm="1">
        <f t="array" ref="U74">IF(INDEX('申請表 Application Form'!$B$5:$Q$1048576,ROW()*6-10,COLUMN()-10)=0,"",INDEX('申請表 Application Form'!$B$5:$Q$1048576,ROW()*6-10,COLUMN()-10))</f>
        <v/>
      </c>
      <c r="V74" s="21" t="str" cm="1">
        <f t="array" ref="V74">IF(INDEX('申請表 Application Form'!$B$5:$Q$1048576,ROW()*6-10,COLUMN()-10)=0,"",INDEX('申請表 Application Form'!$B$5:$Q$1048576,ROW()*6-10,COLUMN()-10))</f>
        <v/>
      </c>
      <c r="W74" s="22" t="str" cm="1">
        <f t="array" ref="W74">INDEX('申請表 Application Form'!$B$5:$Q$1048576,ROW()*6-10,COLUMN()-10)</f>
        <v/>
      </c>
      <c r="X74" s="21" t="str" cm="1">
        <f t="array" ref="X74">IF(INDEX('申請表 Application Form'!$B$5:$Q$1048576,ROW()*6-10,COLUMN()-10)=0,"",INDEX('申請表 Application Form'!$B$5:$Q$1048576,ROW()*6-10,COLUMN()-10))</f>
        <v/>
      </c>
      <c r="Y74" s="21" t="str" cm="1">
        <f t="array" ref="Y74">INDEX('申請表 Application Form'!$B$5:$Q$1048576,ROW()*6-10,COLUMN()-10)</f>
        <v/>
      </c>
      <c r="Z74" s="22" t="str" cm="1">
        <f t="array" ref="Z74">IF(INDEX('申請表 Application Form'!$B$5:$Q$1048576,ROW()*6-10,COLUMN()-10)=0,"",INDEX('申請表 Application Form'!$B$5:$Q$1048576,ROW()*6-10,COLUMN()-10))</f>
        <v/>
      </c>
    </row>
    <row r="75" spans="1:26">
      <c r="A75" s="21" t="str" cm="1">
        <f t="array" ref="A75">INDEX('申請表 Application Form'!$B$5:$Q$1048576,ROW()*6-10,COLUMN())</f>
        <v/>
      </c>
      <c r="B75" s="22" t="str" cm="1">
        <f t="array" ref="B75">IF(INDEX('申請表 Application Form'!$B$5:$Q$1048576,ROW()*6-10,COLUMN())=0,"",INDEX('申請表 Application Form'!$B$5:$Q$1048576,ROW()*6-10,COLUMN()))</f>
        <v/>
      </c>
      <c r="C75" s="21" t="str" cm="1">
        <f t="array" ref="C75">IF(INDEX('申請表 Application Form'!$B$5:$Q$1048576,ROW()*6-10,COLUMN())=0,"",INDEX('申請表 Application Form'!$B$5:$Q$1048576,ROW()*6-10,COLUMN()))</f>
        <v/>
      </c>
      <c r="D75" s="22" t="str" cm="1">
        <f t="array" ref="D75">IF(INDEX('申請表 Application Form'!$B$5:$Q$1048576,ROW()*6-10,COLUMN())=0,"",INDEX('申請表 Application Form'!$B$5:$Q$1048576,ROW()*6-10,COLUMN()))</f>
        <v/>
      </c>
      <c r="E75" s="22" t="str" cm="1">
        <f t="array" ref="E75">INDEX('申請表 Application Form'!$B$5:$Q$1048576,2+((ROW()-2)*6),5)</f>
        <v xml:space="preserve"> </v>
      </c>
      <c r="F75" s="22" t="str" cm="1">
        <f t="array" ref="F75">IF(INDEX('申請表 Application Form'!$B$5:$Q$1048576,2+((ROW()-2)*6),6)=0,"",INDEX('申請表 Application Form'!$B$5:$Q$1048576,2+((ROW()-2)*6),6))</f>
        <v/>
      </c>
      <c r="G75" s="22" t="str" cm="1">
        <f t="array" ref="G75">IF(INDEX('申請表 Application Form'!$B$5:$Q$1048576,2+((ROW()-2)*6),7)=0,"",INDEX('申請表 Application Form'!$B$5:$Q$1048576,2+((ROW()-2)*6),7))</f>
        <v/>
      </c>
      <c r="H75" s="22" t="str" cm="1">
        <f t="array" ref="H75">IF(INDEX('申請表 Application Form'!$B$5:$Q$1048576,3+((ROW()-2)*6),6)=0,"",INDEX('申請表 Application Form'!$B$5:$Q$1048576,3+((ROW()-2)*6),6))</f>
        <v/>
      </c>
      <c r="I75" s="22" t="str" cm="1">
        <f t="array" ref="I75">IF(INDEX('申請表 Application Form'!$B$5:$Q$1048576,3+((ROW()-2)*6),7)=0,"",INDEX('申請表 Application Form'!$B$5:$Q$1048576,3+((ROW()-2)*6),7))</f>
        <v/>
      </c>
      <c r="J75" s="22" t="str" cm="1">
        <f t="array" ref="J75">IF(INDEX('申請表 Application Form'!$B$5:$Q$1048576,4+((ROW()-2)*6),6)=0,"",INDEX('申請表 Application Form'!$B$5:$Q$1048576,4+((ROW()-2)*6),6))</f>
        <v/>
      </c>
      <c r="K75" s="22" t="str" cm="1">
        <f t="array" ref="K75">IF(INDEX('申請表 Application Form'!$B$5:$Q$1048576,4+((ROW()-2)*6),7)=0,"",INDEX('申請表 Application Form'!$B$5:$Q$1048576,4+((ROW()-2)*6),7))</f>
        <v/>
      </c>
      <c r="L75" s="22" t="str" cm="1">
        <f t="array" ref="L75">IF(INDEX('申請表 Application Form'!$B$5:$Q$1048576,5+((ROW()-2)*6),6)=0,"",INDEX('申請表 Application Form'!$B$5:$Q$1048576,5+((ROW()-2)*6),6))</f>
        <v/>
      </c>
      <c r="M75" s="22" t="str" cm="1">
        <f t="array" ref="M75">IF(INDEX('申請表 Application Form'!$B$5:$Q$1048576,5+((ROW()-2)*6),7)=0,"",INDEX('申請表 Application Form'!$B$5:$Q$1048576,5+((ROW()-2)*6),7))</f>
        <v/>
      </c>
      <c r="N75" s="22" t="str" cm="1">
        <f t="array" ref="N75">IF(INDEX('申請表 Application Form'!$B$5:$Q$1048576,6+((ROW()-2)*6),6)=0,"",INDEX('申請表 Application Form'!$B$5:$Q$1048576,6+((ROW()-2)*6),6))</f>
        <v/>
      </c>
      <c r="O75" s="22" t="str" cm="1">
        <f t="array" ref="O75">IF(INDEX('申請表 Application Form'!$B$5:$Q$1048576,6+((ROW()-2)*6),7)=0,"",INDEX('申請表 Application Form'!$B$5:$Q$1048576,6+((ROW()-2)*6),7))</f>
        <v/>
      </c>
      <c r="P75" s="22" t="str" cm="1">
        <f t="array" ref="P75">IF(INDEX('申請表 Application Form'!$B$5:$Q$1048576,7+((ROW()-2)*6),6)=0,"",INDEX('申請表 Application Form'!$B$5:$Q$1048576,7+((ROW()-2)*6),6))</f>
        <v/>
      </c>
      <c r="Q75" s="22" t="str" cm="1">
        <f t="array" ref="Q75">IF(INDEX('申請表 Application Form'!$B$5:$Q$1048576,7+((ROW()-2)*6),7)=0,"",INDEX('申請表 Application Form'!$B$5:$Q$1048576,7+((ROW()-2)*6),7))</f>
        <v/>
      </c>
      <c r="R75" s="14" t="str" cm="1">
        <f t="array" ref="R75">IF(INDEX('申請表 Application Form'!$B$5:$Q$1048576,ROW()*6-10,COLUMN()-10)=0,"",INDEX('申請表 Application Form'!$B$5:$Q$1048576,ROW()*6-10,COLUMN()-10))</f>
        <v/>
      </c>
      <c r="S75" s="21" t="str" cm="1">
        <f t="array" ref="S75">IF(INDEX('申請表 Application Form'!$B$5:$Q$1048576,ROW()*6-10,COLUMN()-10)=0,"",INDEX('申請表 Application Form'!$B$5:$Q$1048576,ROW()*6-10,COLUMN()-10))</f>
        <v/>
      </c>
      <c r="T75" s="21" t="str" cm="1">
        <f t="array" ref="T75">IF(INDEX('申請表 Application Form'!$B$5:$Q$1048576,ROW()*6-10,COLUMN()-10)=0,"",INDEX('申請表 Application Form'!$B$5:$Q$1048576,ROW()*6-10,COLUMN()-10))</f>
        <v/>
      </c>
      <c r="U75" s="22" t="str" cm="1">
        <f t="array" ref="U75">IF(INDEX('申請表 Application Form'!$B$5:$Q$1048576,ROW()*6-10,COLUMN()-10)=0,"",INDEX('申請表 Application Form'!$B$5:$Q$1048576,ROW()*6-10,COLUMN()-10))</f>
        <v/>
      </c>
      <c r="V75" s="21" t="str" cm="1">
        <f t="array" ref="V75">IF(INDEX('申請表 Application Form'!$B$5:$Q$1048576,ROW()*6-10,COLUMN()-10)=0,"",INDEX('申請表 Application Form'!$B$5:$Q$1048576,ROW()*6-10,COLUMN()-10))</f>
        <v/>
      </c>
      <c r="W75" s="22" t="str" cm="1">
        <f t="array" ref="W75">INDEX('申請表 Application Form'!$B$5:$Q$1048576,ROW()*6-10,COLUMN()-10)</f>
        <v/>
      </c>
      <c r="X75" s="21" t="str" cm="1">
        <f t="array" ref="X75">IF(INDEX('申請表 Application Form'!$B$5:$Q$1048576,ROW()*6-10,COLUMN()-10)=0,"",INDEX('申請表 Application Form'!$B$5:$Q$1048576,ROW()*6-10,COLUMN()-10))</f>
        <v/>
      </c>
      <c r="Y75" s="21" t="str" cm="1">
        <f t="array" ref="Y75">INDEX('申請表 Application Form'!$B$5:$Q$1048576,ROW()*6-10,COLUMN()-10)</f>
        <v/>
      </c>
      <c r="Z75" s="22" t="str" cm="1">
        <f t="array" ref="Z75">IF(INDEX('申請表 Application Form'!$B$5:$Q$1048576,ROW()*6-10,COLUMN()-10)=0,"",INDEX('申請表 Application Form'!$B$5:$Q$1048576,ROW()*6-10,COLUMN()-10))</f>
        <v/>
      </c>
    </row>
    <row r="76" spans="1:26">
      <c r="A76" s="21" t="str" cm="1">
        <f t="array" ref="A76">INDEX('申請表 Application Form'!$B$5:$Q$1048576,ROW()*6-10,COLUMN())</f>
        <v/>
      </c>
      <c r="B76" s="22" t="str" cm="1">
        <f t="array" ref="B76">IF(INDEX('申請表 Application Form'!$B$5:$Q$1048576,ROW()*6-10,COLUMN())=0,"",INDEX('申請表 Application Form'!$B$5:$Q$1048576,ROW()*6-10,COLUMN()))</f>
        <v/>
      </c>
      <c r="C76" s="21" t="str" cm="1">
        <f t="array" ref="C76">IF(INDEX('申請表 Application Form'!$B$5:$Q$1048576,ROW()*6-10,COLUMN())=0,"",INDEX('申請表 Application Form'!$B$5:$Q$1048576,ROW()*6-10,COLUMN()))</f>
        <v/>
      </c>
      <c r="D76" s="22" t="str" cm="1">
        <f t="array" ref="D76">IF(INDEX('申請表 Application Form'!$B$5:$Q$1048576,ROW()*6-10,COLUMN())=0,"",INDEX('申請表 Application Form'!$B$5:$Q$1048576,ROW()*6-10,COLUMN()))</f>
        <v/>
      </c>
      <c r="E76" s="22" t="str" cm="1">
        <f t="array" ref="E76">INDEX('申請表 Application Form'!$B$5:$Q$1048576,2+((ROW()-2)*6),5)</f>
        <v xml:space="preserve"> </v>
      </c>
      <c r="F76" s="22" t="str" cm="1">
        <f t="array" ref="F76">IF(INDEX('申請表 Application Form'!$B$5:$Q$1048576,2+((ROW()-2)*6),6)=0,"",INDEX('申請表 Application Form'!$B$5:$Q$1048576,2+((ROW()-2)*6),6))</f>
        <v/>
      </c>
      <c r="G76" s="22" t="str" cm="1">
        <f t="array" ref="G76">IF(INDEX('申請表 Application Form'!$B$5:$Q$1048576,2+((ROW()-2)*6),7)=0,"",INDEX('申請表 Application Form'!$B$5:$Q$1048576,2+((ROW()-2)*6),7))</f>
        <v/>
      </c>
      <c r="H76" s="22" t="str" cm="1">
        <f t="array" ref="H76">IF(INDEX('申請表 Application Form'!$B$5:$Q$1048576,3+((ROW()-2)*6),6)=0,"",INDEX('申請表 Application Form'!$B$5:$Q$1048576,3+((ROW()-2)*6),6))</f>
        <v/>
      </c>
      <c r="I76" s="22" t="str" cm="1">
        <f t="array" ref="I76">IF(INDEX('申請表 Application Form'!$B$5:$Q$1048576,3+((ROW()-2)*6),7)=0,"",INDEX('申請表 Application Form'!$B$5:$Q$1048576,3+((ROW()-2)*6),7))</f>
        <v/>
      </c>
      <c r="J76" s="22" t="str" cm="1">
        <f t="array" ref="J76">IF(INDEX('申請表 Application Form'!$B$5:$Q$1048576,4+((ROW()-2)*6),6)=0,"",INDEX('申請表 Application Form'!$B$5:$Q$1048576,4+((ROW()-2)*6),6))</f>
        <v/>
      </c>
      <c r="K76" s="22" t="str" cm="1">
        <f t="array" ref="K76">IF(INDEX('申請表 Application Form'!$B$5:$Q$1048576,4+((ROW()-2)*6),7)=0,"",INDEX('申請表 Application Form'!$B$5:$Q$1048576,4+((ROW()-2)*6),7))</f>
        <v/>
      </c>
      <c r="L76" s="22" t="str" cm="1">
        <f t="array" ref="L76">IF(INDEX('申請表 Application Form'!$B$5:$Q$1048576,5+((ROW()-2)*6),6)=0,"",INDEX('申請表 Application Form'!$B$5:$Q$1048576,5+((ROW()-2)*6),6))</f>
        <v/>
      </c>
      <c r="M76" s="22" t="str" cm="1">
        <f t="array" ref="M76">IF(INDEX('申請表 Application Form'!$B$5:$Q$1048576,5+((ROW()-2)*6),7)=0,"",INDEX('申請表 Application Form'!$B$5:$Q$1048576,5+((ROW()-2)*6),7))</f>
        <v/>
      </c>
      <c r="N76" s="22" t="str" cm="1">
        <f t="array" ref="N76">IF(INDEX('申請表 Application Form'!$B$5:$Q$1048576,6+((ROW()-2)*6),6)=0,"",INDEX('申請表 Application Form'!$B$5:$Q$1048576,6+((ROW()-2)*6),6))</f>
        <v/>
      </c>
      <c r="O76" s="22" t="str" cm="1">
        <f t="array" ref="O76">IF(INDEX('申請表 Application Form'!$B$5:$Q$1048576,6+((ROW()-2)*6),7)=0,"",INDEX('申請表 Application Form'!$B$5:$Q$1048576,6+((ROW()-2)*6),7))</f>
        <v/>
      </c>
      <c r="P76" s="22" t="str" cm="1">
        <f t="array" ref="P76">IF(INDEX('申請表 Application Form'!$B$5:$Q$1048576,7+((ROW()-2)*6),6)=0,"",INDEX('申請表 Application Form'!$B$5:$Q$1048576,7+((ROW()-2)*6),6))</f>
        <v/>
      </c>
      <c r="Q76" s="22" t="str" cm="1">
        <f t="array" ref="Q76">IF(INDEX('申請表 Application Form'!$B$5:$Q$1048576,7+((ROW()-2)*6),7)=0,"",INDEX('申請表 Application Form'!$B$5:$Q$1048576,7+((ROW()-2)*6),7))</f>
        <v/>
      </c>
      <c r="R76" s="14" t="str" cm="1">
        <f t="array" ref="R76">IF(INDEX('申請表 Application Form'!$B$5:$Q$1048576,ROW()*6-10,COLUMN()-10)=0,"",INDEX('申請表 Application Form'!$B$5:$Q$1048576,ROW()*6-10,COLUMN()-10))</f>
        <v/>
      </c>
      <c r="S76" s="21" t="str" cm="1">
        <f t="array" ref="S76">IF(INDEX('申請表 Application Form'!$B$5:$Q$1048576,ROW()*6-10,COLUMN()-10)=0,"",INDEX('申請表 Application Form'!$B$5:$Q$1048576,ROW()*6-10,COLUMN()-10))</f>
        <v/>
      </c>
      <c r="T76" s="21" t="str" cm="1">
        <f t="array" ref="T76">IF(INDEX('申請表 Application Form'!$B$5:$Q$1048576,ROW()*6-10,COLUMN()-10)=0,"",INDEX('申請表 Application Form'!$B$5:$Q$1048576,ROW()*6-10,COLUMN()-10))</f>
        <v/>
      </c>
      <c r="U76" s="22" t="str" cm="1">
        <f t="array" ref="U76">IF(INDEX('申請表 Application Form'!$B$5:$Q$1048576,ROW()*6-10,COLUMN()-10)=0,"",INDEX('申請表 Application Form'!$B$5:$Q$1048576,ROW()*6-10,COLUMN()-10))</f>
        <v/>
      </c>
      <c r="V76" s="21" t="str" cm="1">
        <f t="array" ref="V76">IF(INDEX('申請表 Application Form'!$B$5:$Q$1048576,ROW()*6-10,COLUMN()-10)=0,"",INDEX('申請表 Application Form'!$B$5:$Q$1048576,ROW()*6-10,COLUMN()-10))</f>
        <v/>
      </c>
      <c r="W76" s="22" t="str" cm="1">
        <f t="array" ref="W76">INDEX('申請表 Application Form'!$B$5:$Q$1048576,ROW()*6-10,COLUMN()-10)</f>
        <v/>
      </c>
      <c r="X76" s="21" t="str" cm="1">
        <f t="array" ref="X76">IF(INDEX('申請表 Application Form'!$B$5:$Q$1048576,ROW()*6-10,COLUMN()-10)=0,"",INDEX('申請表 Application Form'!$B$5:$Q$1048576,ROW()*6-10,COLUMN()-10))</f>
        <v/>
      </c>
      <c r="Y76" s="21" t="str" cm="1">
        <f t="array" ref="Y76">INDEX('申請表 Application Form'!$B$5:$Q$1048576,ROW()*6-10,COLUMN()-10)</f>
        <v/>
      </c>
      <c r="Z76" s="22" t="str" cm="1">
        <f t="array" ref="Z76">IF(INDEX('申請表 Application Form'!$B$5:$Q$1048576,ROW()*6-10,COLUMN()-10)=0,"",INDEX('申請表 Application Form'!$B$5:$Q$1048576,ROW()*6-10,COLUMN()-10))</f>
        <v/>
      </c>
    </row>
    <row r="77" spans="1:26">
      <c r="A77" s="21" t="str" cm="1">
        <f t="array" ref="A77">INDEX('申請表 Application Form'!$B$5:$Q$1048576,ROW()*6-10,COLUMN())</f>
        <v/>
      </c>
      <c r="B77" s="22" t="str" cm="1">
        <f t="array" ref="B77">IF(INDEX('申請表 Application Form'!$B$5:$Q$1048576,ROW()*6-10,COLUMN())=0,"",INDEX('申請表 Application Form'!$B$5:$Q$1048576,ROW()*6-10,COLUMN()))</f>
        <v/>
      </c>
      <c r="C77" s="21" t="str" cm="1">
        <f t="array" ref="C77">IF(INDEX('申請表 Application Form'!$B$5:$Q$1048576,ROW()*6-10,COLUMN())=0,"",INDEX('申請表 Application Form'!$B$5:$Q$1048576,ROW()*6-10,COLUMN()))</f>
        <v/>
      </c>
      <c r="D77" s="22" t="str" cm="1">
        <f t="array" ref="D77">IF(INDEX('申請表 Application Form'!$B$5:$Q$1048576,ROW()*6-10,COLUMN())=0,"",INDEX('申請表 Application Form'!$B$5:$Q$1048576,ROW()*6-10,COLUMN()))</f>
        <v/>
      </c>
      <c r="E77" s="22" t="str" cm="1">
        <f t="array" ref="E77">INDEX('申請表 Application Form'!$B$5:$Q$1048576,2+((ROW()-2)*6),5)</f>
        <v xml:space="preserve"> </v>
      </c>
      <c r="F77" s="22" t="str" cm="1">
        <f t="array" ref="F77">IF(INDEX('申請表 Application Form'!$B$5:$Q$1048576,2+((ROW()-2)*6),6)=0,"",INDEX('申請表 Application Form'!$B$5:$Q$1048576,2+((ROW()-2)*6),6))</f>
        <v/>
      </c>
      <c r="G77" s="22" t="str" cm="1">
        <f t="array" ref="G77">IF(INDEX('申請表 Application Form'!$B$5:$Q$1048576,2+((ROW()-2)*6),7)=0,"",INDEX('申請表 Application Form'!$B$5:$Q$1048576,2+((ROW()-2)*6),7))</f>
        <v/>
      </c>
      <c r="H77" s="22" t="str" cm="1">
        <f t="array" ref="H77">IF(INDEX('申請表 Application Form'!$B$5:$Q$1048576,3+((ROW()-2)*6),6)=0,"",INDEX('申請表 Application Form'!$B$5:$Q$1048576,3+((ROW()-2)*6),6))</f>
        <v/>
      </c>
      <c r="I77" s="22" t="str" cm="1">
        <f t="array" ref="I77">IF(INDEX('申請表 Application Form'!$B$5:$Q$1048576,3+((ROW()-2)*6),7)=0,"",INDEX('申請表 Application Form'!$B$5:$Q$1048576,3+((ROW()-2)*6),7))</f>
        <v/>
      </c>
      <c r="J77" s="22" t="str" cm="1">
        <f t="array" ref="J77">IF(INDEX('申請表 Application Form'!$B$5:$Q$1048576,4+((ROW()-2)*6),6)=0,"",INDEX('申請表 Application Form'!$B$5:$Q$1048576,4+((ROW()-2)*6),6))</f>
        <v/>
      </c>
      <c r="K77" s="22" t="str" cm="1">
        <f t="array" ref="K77">IF(INDEX('申請表 Application Form'!$B$5:$Q$1048576,4+((ROW()-2)*6),7)=0,"",INDEX('申請表 Application Form'!$B$5:$Q$1048576,4+((ROW()-2)*6),7))</f>
        <v/>
      </c>
      <c r="L77" s="22" t="str" cm="1">
        <f t="array" ref="L77">IF(INDEX('申請表 Application Form'!$B$5:$Q$1048576,5+((ROW()-2)*6),6)=0,"",INDEX('申請表 Application Form'!$B$5:$Q$1048576,5+((ROW()-2)*6),6))</f>
        <v/>
      </c>
      <c r="M77" s="22" t="str" cm="1">
        <f t="array" ref="M77">IF(INDEX('申請表 Application Form'!$B$5:$Q$1048576,5+((ROW()-2)*6),7)=0,"",INDEX('申請表 Application Form'!$B$5:$Q$1048576,5+((ROW()-2)*6),7))</f>
        <v/>
      </c>
      <c r="N77" s="22" t="str" cm="1">
        <f t="array" ref="N77">IF(INDEX('申請表 Application Form'!$B$5:$Q$1048576,6+((ROW()-2)*6),6)=0,"",INDEX('申請表 Application Form'!$B$5:$Q$1048576,6+((ROW()-2)*6),6))</f>
        <v/>
      </c>
      <c r="O77" s="22" t="str" cm="1">
        <f t="array" ref="O77">IF(INDEX('申請表 Application Form'!$B$5:$Q$1048576,6+((ROW()-2)*6),7)=0,"",INDEX('申請表 Application Form'!$B$5:$Q$1048576,6+((ROW()-2)*6),7))</f>
        <v/>
      </c>
      <c r="P77" s="22" t="str" cm="1">
        <f t="array" ref="P77">IF(INDEX('申請表 Application Form'!$B$5:$Q$1048576,7+((ROW()-2)*6),6)=0,"",INDEX('申請表 Application Form'!$B$5:$Q$1048576,7+((ROW()-2)*6),6))</f>
        <v/>
      </c>
      <c r="Q77" s="22" t="str" cm="1">
        <f t="array" ref="Q77">IF(INDEX('申請表 Application Form'!$B$5:$Q$1048576,7+((ROW()-2)*6),7)=0,"",INDEX('申請表 Application Form'!$B$5:$Q$1048576,7+((ROW()-2)*6),7))</f>
        <v/>
      </c>
      <c r="R77" s="14" t="str" cm="1">
        <f t="array" ref="R77">IF(INDEX('申請表 Application Form'!$B$5:$Q$1048576,ROW()*6-10,COLUMN()-10)=0,"",INDEX('申請表 Application Form'!$B$5:$Q$1048576,ROW()*6-10,COLUMN()-10))</f>
        <v/>
      </c>
      <c r="S77" s="21" t="str" cm="1">
        <f t="array" ref="S77">IF(INDEX('申請表 Application Form'!$B$5:$Q$1048576,ROW()*6-10,COLUMN()-10)=0,"",INDEX('申請表 Application Form'!$B$5:$Q$1048576,ROW()*6-10,COLUMN()-10))</f>
        <v/>
      </c>
      <c r="T77" s="21" t="str" cm="1">
        <f t="array" ref="T77">IF(INDEX('申請表 Application Form'!$B$5:$Q$1048576,ROW()*6-10,COLUMN()-10)=0,"",INDEX('申請表 Application Form'!$B$5:$Q$1048576,ROW()*6-10,COLUMN()-10))</f>
        <v/>
      </c>
      <c r="U77" s="22" t="str" cm="1">
        <f t="array" ref="U77">IF(INDEX('申請表 Application Form'!$B$5:$Q$1048576,ROW()*6-10,COLUMN()-10)=0,"",INDEX('申請表 Application Form'!$B$5:$Q$1048576,ROW()*6-10,COLUMN()-10))</f>
        <v/>
      </c>
      <c r="V77" s="21" t="str" cm="1">
        <f t="array" ref="V77">IF(INDEX('申請表 Application Form'!$B$5:$Q$1048576,ROW()*6-10,COLUMN()-10)=0,"",INDEX('申請表 Application Form'!$B$5:$Q$1048576,ROW()*6-10,COLUMN()-10))</f>
        <v/>
      </c>
      <c r="W77" s="22" t="str" cm="1">
        <f t="array" ref="W77">INDEX('申請表 Application Form'!$B$5:$Q$1048576,ROW()*6-10,COLUMN()-10)</f>
        <v/>
      </c>
      <c r="X77" s="21" t="str" cm="1">
        <f t="array" ref="X77">IF(INDEX('申請表 Application Form'!$B$5:$Q$1048576,ROW()*6-10,COLUMN()-10)=0,"",INDEX('申請表 Application Form'!$B$5:$Q$1048576,ROW()*6-10,COLUMN()-10))</f>
        <v/>
      </c>
      <c r="Y77" s="21" t="str" cm="1">
        <f t="array" ref="Y77">INDEX('申請表 Application Form'!$B$5:$Q$1048576,ROW()*6-10,COLUMN()-10)</f>
        <v/>
      </c>
      <c r="Z77" s="22" t="str" cm="1">
        <f t="array" ref="Z77">IF(INDEX('申請表 Application Form'!$B$5:$Q$1048576,ROW()*6-10,COLUMN()-10)=0,"",INDEX('申請表 Application Form'!$B$5:$Q$1048576,ROW()*6-10,COLUMN()-10))</f>
        <v/>
      </c>
    </row>
    <row r="78" spans="1:26">
      <c r="A78" s="21" t="str" cm="1">
        <f t="array" ref="A78">INDEX('申請表 Application Form'!$B$5:$Q$1048576,ROW()*6-10,COLUMN())</f>
        <v/>
      </c>
      <c r="B78" s="22" t="str" cm="1">
        <f t="array" ref="B78">IF(INDEX('申請表 Application Form'!$B$5:$Q$1048576,ROW()*6-10,COLUMN())=0,"",INDEX('申請表 Application Form'!$B$5:$Q$1048576,ROW()*6-10,COLUMN()))</f>
        <v/>
      </c>
      <c r="C78" s="21" t="str" cm="1">
        <f t="array" ref="C78">IF(INDEX('申請表 Application Form'!$B$5:$Q$1048576,ROW()*6-10,COLUMN())=0,"",INDEX('申請表 Application Form'!$B$5:$Q$1048576,ROW()*6-10,COLUMN()))</f>
        <v/>
      </c>
      <c r="D78" s="22" t="str" cm="1">
        <f t="array" ref="D78">IF(INDEX('申請表 Application Form'!$B$5:$Q$1048576,ROW()*6-10,COLUMN())=0,"",INDEX('申請表 Application Form'!$B$5:$Q$1048576,ROW()*6-10,COLUMN()))</f>
        <v/>
      </c>
      <c r="E78" s="22" t="str" cm="1">
        <f t="array" ref="E78">INDEX('申請表 Application Form'!$B$5:$Q$1048576,2+((ROW()-2)*6),5)</f>
        <v xml:space="preserve"> </v>
      </c>
      <c r="F78" s="22" t="str" cm="1">
        <f t="array" ref="F78">IF(INDEX('申請表 Application Form'!$B$5:$Q$1048576,2+((ROW()-2)*6),6)=0,"",INDEX('申請表 Application Form'!$B$5:$Q$1048576,2+((ROW()-2)*6),6))</f>
        <v/>
      </c>
      <c r="G78" s="22" t="str" cm="1">
        <f t="array" ref="G78">IF(INDEX('申請表 Application Form'!$B$5:$Q$1048576,2+((ROW()-2)*6),7)=0,"",INDEX('申請表 Application Form'!$B$5:$Q$1048576,2+((ROW()-2)*6),7))</f>
        <v/>
      </c>
      <c r="H78" s="22" t="str" cm="1">
        <f t="array" ref="H78">IF(INDEX('申請表 Application Form'!$B$5:$Q$1048576,3+((ROW()-2)*6),6)=0,"",INDEX('申請表 Application Form'!$B$5:$Q$1048576,3+((ROW()-2)*6),6))</f>
        <v/>
      </c>
      <c r="I78" s="22" t="str" cm="1">
        <f t="array" ref="I78">IF(INDEX('申請表 Application Form'!$B$5:$Q$1048576,3+((ROW()-2)*6),7)=0,"",INDEX('申請表 Application Form'!$B$5:$Q$1048576,3+((ROW()-2)*6),7))</f>
        <v/>
      </c>
      <c r="J78" s="22" t="str" cm="1">
        <f t="array" ref="J78">IF(INDEX('申請表 Application Form'!$B$5:$Q$1048576,4+((ROW()-2)*6),6)=0,"",INDEX('申請表 Application Form'!$B$5:$Q$1048576,4+((ROW()-2)*6),6))</f>
        <v/>
      </c>
      <c r="K78" s="22" t="str" cm="1">
        <f t="array" ref="K78">IF(INDEX('申請表 Application Form'!$B$5:$Q$1048576,4+((ROW()-2)*6),7)=0,"",INDEX('申請表 Application Form'!$B$5:$Q$1048576,4+((ROW()-2)*6),7))</f>
        <v/>
      </c>
      <c r="L78" s="22" t="str" cm="1">
        <f t="array" ref="L78">IF(INDEX('申請表 Application Form'!$B$5:$Q$1048576,5+((ROW()-2)*6),6)=0,"",INDEX('申請表 Application Form'!$B$5:$Q$1048576,5+((ROW()-2)*6),6))</f>
        <v/>
      </c>
      <c r="M78" s="22" t="str" cm="1">
        <f t="array" ref="M78">IF(INDEX('申請表 Application Form'!$B$5:$Q$1048576,5+((ROW()-2)*6),7)=0,"",INDEX('申請表 Application Form'!$B$5:$Q$1048576,5+((ROW()-2)*6),7))</f>
        <v/>
      </c>
      <c r="N78" s="22" t="str" cm="1">
        <f t="array" ref="N78">IF(INDEX('申請表 Application Form'!$B$5:$Q$1048576,6+((ROW()-2)*6),6)=0,"",INDEX('申請表 Application Form'!$B$5:$Q$1048576,6+((ROW()-2)*6),6))</f>
        <v/>
      </c>
      <c r="O78" s="22" t="str" cm="1">
        <f t="array" ref="O78">IF(INDEX('申請表 Application Form'!$B$5:$Q$1048576,6+((ROW()-2)*6),7)=0,"",INDEX('申請表 Application Form'!$B$5:$Q$1048576,6+((ROW()-2)*6),7))</f>
        <v/>
      </c>
      <c r="P78" s="22" t="str" cm="1">
        <f t="array" ref="P78">IF(INDEX('申請表 Application Form'!$B$5:$Q$1048576,7+((ROW()-2)*6),6)=0,"",INDEX('申請表 Application Form'!$B$5:$Q$1048576,7+((ROW()-2)*6),6))</f>
        <v/>
      </c>
      <c r="Q78" s="22" t="str" cm="1">
        <f t="array" ref="Q78">IF(INDEX('申請表 Application Form'!$B$5:$Q$1048576,7+((ROW()-2)*6),7)=0,"",INDEX('申請表 Application Form'!$B$5:$Q$1048576,7+((ROW()-2)*6),7))</f>
        <v/>
      </c>
      <c r="R78" s="14" t="str" cm="1">
        <f t="array" ref="R78">IF(INDEX('申請表 Application Form'!$B$5:$Q$1048576,ROW()*6-10,COLUMN()-10)=0,"",INDEX('申請表 Application Form'!$B$5:$Q$1048576,ROW()*6-10,COLUMN()-10))</f>
        <v/>
      </c>
      <c r="S78" s="21" t="str" cm="1">
        <f t="array" ref="S78">IF(INDEX('申請表 Application Form'!$B$5:$Q$1048576,ROW()*6-10,COLUMN()-10)=0,"",INDEX('申請表 Application Form'!$B$5:$Q$1048576,ROW()*6-10,COLUMN()-10))</f>
        <v/>
      </c>
      <c r="T78" s="21" t="str" cm="1">
        <f t="array" ref="T78">IF(INDEX('申請表 Application Form'!$B$5:$Q$1048576,ROW()*6-10,COLUMN()-10)=0,"",INDEX('申請表 Application Form'!$B$5:$Q$1048576,ROW()*6-10,COLUMN()-10))</f>
        <v/>
      </c>
      <c r="U78" s="22" t="str" cm="1">
        <f t="array" ref="U78">IF(INDEX('申請表 Application Form'!$B$5:$Q$1048576,ROW()*6-10,COLUMN()-10)=0,"",INDEX('申請表 Application Form'!$B$5:$Q$1048576,ROW()*6-10,COLUMN()-10))</f>
        <v/>
      </c>
      <c r="V78" s="21" t="str" cm="1">
        <f t="array" ref="V78">IF(INDEX('申請表 Application Form'!$B$5:$Q$1048576,ROW()*6-10,COLUMN()-10)=0,"",INDEX('申請表 Application Form'!$B$5:$Q$1048576,ROW()*6-10,COLUMN()-10))</f>
        <v/>
      </c>
      <c r="W78" s="22" t="str" cm="1">
        <f t="array" ref="W78">INDEX('申請表 Application Form'!$B$5:$Q$1048576,ROW()*6-10,COLUMN()-10)</f>
        <v/>
      </c>
      <c r="X78" s="21" t="str" cm="1">
        <f t="array" ref="X78">IF(INDEX('申請表 Application Form'!$B$5:$Q$1048576,ROW()*6-10,COLUMN()-10)=0,"",INDEX('申請表 Application Form'!$B$5:$Q$1048576,ROW()*6-10,COLUMN()-10))</f>
        <v/>
      </c>
      <c r="Y78" s="21" t="str" cm="1">
        <f t="array" ref="Y78">INDEX('申請表 Application Form'!$B$5:$Q$1048576,ROW()*6-10,COLUMN()-10)</f>
        <v/>
      </c>
      <c r="Z78" s="22" t="str" cm="1">
        <f t="array" ref="Z78">IF(INDEX('申請表 Application Form'!$B$5:$Q$1048576,ROW()*6-10,COLUMN()-10)=0,"",INDEX('申請表 Application Form'!$B$5:$Q$1048576,ROW()*6-10,COLUMN()-10))</f>
        <v/>
      </c>
    </row>
    <row r="79" spans="1:26">
      <c r="A79" s="21" t="str" cm="1">
        <f t="array" ref="A79">INDEX('申請表 Application Form'!$B$5:$Q$1048576,ROW()*6-10,COLUMN())</f>
        <v/>
      </c>
      <c r="B79" s="22" t="str" cm="1">
        <f t="array" ref="B79">IF(INDEX('申請表 Application Form'!$B$5:$Q$1048576,ROW()*6-10,COLUMN())=0,"",INDEX('申請表 Application Form'!$B$5:$Q$1048576,ROW()*6-10,COLUMN()))</f>
        <v/>
      </c>
      <c r="C79" s="21" t="str" cm="1">
        <f t="array" ref="C79">IF(INDEX('申請表 Application Form'!$B$5:$Q$1048576,ROW()*6-10,COLUMN())=0,"",INDEX('申請表 Application Form'!$B$5:$Q$1048576,ROW()*6-10,COLUMN()))</f>
        <v/>
      </c>
      <c r="D79" s="22" t="str" cm="1">
        <f t="array" ref="D79">IF(INDEX('申請表 Application Form'!$B$5:$Q$1048576,ROW()*6-10,COLUMN())=0,"",INDEX('申請表 Application Form'!$B$5:$Q$1048576,ROW()*6-10,COLUMN()))</f>
        <v/>
      </c>
      <c r="E79" s="22" t="str" cm="1">
        <f t="array" ref="E79">INDEX('申請表 Application Form'!$B$5:$Q$1048576,2+((ROW()-2)*6),5)</f>
        <v xml:space="preserve"> </v>
      </c>
      <c r="F79" s="22" t="str" cm="1">
        <f t="array" ref="F79">IF(INDEX('申請表 Application Form'!$B$5:$Q$1048576,2+((ROW()-2)*6),6)=0,"",INDEX('申請表 Application Form'!$B$5:$Q$1048576,2+((ROW()-2)*6),6))</f>
        <v/>
      </c>
      <c r="G79" s="22" t="str" cm="1">
        <f t="array" ref="G79">IF(INDEX('申請表 Application Form'!$B$5:$Q$1048576,2+((ROW()-2)*6),7)=0,"",INDEX('申請表 Application Form'!$B$5:$Q$1048576,2+((ROW()-2)*6),7))</f>
        <v/>
      </c>
      <c r="H79" s="22" t="str" cm="1">
        <f t="array" ref="H79">IF(INDEX('申請表 Application Form'!$B$5:$Q$1048576,3+((ROW()-2)*6),6)=0,"",INDEX('申請表 Application Form'!$B$5:$Q$1048576,3+((ROW()-2)*6),6))</f>
        <v/>
      </c>
      <c r="I79" s="22" t="str" cm="1">
        <f t="array" ref="I79">IF(INDEX('申請表 Application Form'!$B$5:$Q$1048576,3+((ROW()-2)*6),7)=0,"",INDEX('申請表 Application Form'!$B$5:$Q$1048576,3+((ROW()-2)*6),7))</f>
        <v/>
      </c>
      <c r="J79" s="22" t="str" cm="1">
        <f t="array" ref="J79">IF(INDEX('申請表 Application Form'!$B$5:$Q$1048576,4+((ROW()-2)*6),6)=0,"",INDEX('申請表 Application Form'!$B$5:$Q$1048576,4+((ROW()-2)*6),6))</f>
        <v/>
      </c>
      <c r="K79" s="22" t="str" cm="1">
        <f t="array" ref="K79">IF(INDEX('申請表 Application Form'!$B$5:$Q$1048576,4+((ROW()-2)*6),7)=0,"",INDEX('申請表 Application Form'!$B$5:$Q$1048576,4+((ROW()-2)*6),7))</f>
        <v/>
      </c>
      <c r="L79" s="22" t="str" cm="1">
        <f t="array" ref="L79">IF(INDEX('申請表 Application Form'!$B$5:$Q$1048576,5+((ROW()-2)*6),6)=0,"",INDEX('申請表 Application Form'!$B$5:$Q$1048576,5+((ROW()-2)*6),6))</f>
        <v/>
      </c>
      <c r="M79" s="22" t="str" cm="1">
        <f t="array" ref="M79">IF(INDEX('申請表 Application Form'!$B$5:$Q$1048576,5+((ROW()-2)*6),7)=0,"",INDEX('申請表 Application Form'!$B$5:$Q$1048576,5+((ROW()-2)*6),7))</f>
        <v/>
      </c>
      <c r="N79" s="22" t="str" cm="1">
        <f t="array" ref="N79">IF(INDEX('申請表 Application Form'!$B$5:$Q$1048576,6+((ROW()-2)*6),6)=0,"",INDEX('申請表 Application Form'!$B$5:$Q$1048576,6+((ROW()-2)*6),6))</f>
        <v/>
      </c>
      <c r="O79" s="22" t="str" cm="1">
        <f t="array" ref="O79">IF(INDEX('申請表 Application Form'!$B$5:$Q$1048576,6+((ROW()-2)*6),7)=0,"",INDEX('申請表 Application Form'!$B$5:$Q$1048576,6+((ROW()-2)*6),7))</f>
        <v/>
      </c>
      <c r="P79" s="22" t="str" cm="1">
        <f t="array" ref="P79">IF(INDEX('申請表 Application Form'!$B$5:$Q$1048576,7+((ROW()-2)*6),6)=0,"",INDEX('申請表 Application Form'!$B$5:$Q$1048576,7+((ROW()-2)*6),6))</f>
        <v/>
      </c>
      <c r="Q79" s="22" t="str" cm="1">
        <f t="array" ref="Q79">IF(INDEX('申請表 Application Form'!$B$5:$Q$1048576,7+((ROW()-2)*6),7)=0,"",INDEX('申請表 Application Form'!$B$5:$Q$1048576,7+((ROW()-2)*6),7))</f>
        <v/>
      </c>
      <c r="R79" s="14" t="str" cm="1">
        <f t="array" ref="R79">IF(INDEX('申請表 Application Form'!$B$5:$Q$1048576,ROW()*6-10,COLUMN()-10)=0,"",INDEX('申請表 Application Form'!$B$5:$Q$1048576,ROW()*6-10,COLUMN()-10))</f>
        <v/>
      </c>
      <c r="S79" s="21" t="str" cm="1">
        <f t="array" ref="S79">IF(INDEX('申請表 Application Form'!$B$5:$Q$1048576,ROW()*6-10,COLUMN()-10)=0,"",INDEX('申請表 Application Form'!$B$5:$Q$1048576,ROW()*6-10,COLUMN()-10))</f>
        <v/>
      </c>
      <c r="T79" s="21" t="str" cm="1">
        <f t="array" ref="T79">IF(INDEX('申請表 Application Form'!$B$5:$Q$1048576,ROW()*6-10,COLUMN()-10)=0,"",INDEX('申請表 Application Form'!$B$5:$Q$1048576,ROW()*6-10,COLUMN()-10))</f>
        <v/>
      </c>
      <c r="U79" s="22" t="str" cm="1">
        <f t="array" ref="U79">IF(INDEX('申請表 Application Form'!$B$5:$Q$1048576,ROW()*6-10,COLUMN()-10)=0,"",INDEX('申請表 Application Form'!$B$5:$Q$1048576,ROW()*6-10,COLUMN()-10))</f>
        <v/>
      </c>
      <c r="V79" s="21" t="str" cm="1">
        <f t="array" ref="V79">IF(INDEX('申請表 Application Form'!$B$5:$Q$1048576,ROW()*6-10,COLUMN()-10)=0,"",INDEX('申請表 Application Form'!$B$5:$Q$1048576,ROW()*6-10,COLUMN()-10))</f>
        <v/>
      </c>
      <c r="W79" s="22" t="str" cm="1">
        <f t="array" ref="W79">INDEX('申請表 Application Form'!$B$5:$Q$1048576,ROW()*6-10,COLUMN()-10)</f>
        <v/>
      </c>
      <c r="X79" s="21" t="str" cm="1">
        <f t="array" ref="X79">IF(INDEX('申請表 Application Form'!$B$5:$Q$1048576,ROW()*6-10,COLUMN()-10)=0,"",INDEX('申請表 Application Form'!$B$5:$Q$1048576,ROW()*6-10,COLUMN()-10))</f>
        <v/>
      </c>
      <c r="Y79" s="21" t="str" cm="1">
        <f t="array" ref="Y79">INDEX('申請表 Application Form'!$B$5:$Q$1048576,ROW()*6-10,COLUMN()-10)</f>
        <v/>
      </c>
      <c r="Z79" s="22" t="str" cm="1">
        <f t="array" ref="Z79">IF(INDEX('申請表 Application Form'!$B$5:$Q$1048576,ROW()*6-10,COLUMN()-10)=0,"",INDEX('申請表 Application Form'!$B$5:$Q$1048576,ROW()*6-10,COLUMN()-10))</f>
        <v/>
      </c>
    </row>
    <row r="80" spans="1:26">
      <c r="A80" s="21" t="str" cm="1">
        <f t="array" ref="A80">INDEX('申請表 Application Form'!$B$5:$Q$1048576,ROW()*6-10,COLUMN())</f>
        <v/>
      </c>
      <c r="B80" s="22" t="str" cm="1">
        <f t="array" ref="B80">IF(INDEX('申請表 Application Form'!$B$5:$Q$1048576,ROW()*6-10,COLUMN())=0,"",INDEX('申請表 Application Form'!$B$5:$Q$1048576,ROW()*6-10,COLUMN()))</f>
        <v/>
      </c>
      <c r="C80" s="21" t="str" cm="1">
        <f t="array" ref="C80">IF(INDEX('申請表 Application Form'!$B$5:$Q$1048576,ROW()*6-10,COLUMN())=0,"",INDEX('申請表 Application Form'!$B$5:$Q$1048576,ROW()*6-10,COLUMN()))</f>
        <v/>
      </c>
      <c r="D80" s="22" t="str" cm="1">
        <f t="array" ref="D80">IF(INDEX('申請表 Application Form'!$B$5:$Q$1048576,ROW()*6-10,COLUMN())=0,"",INDEX('申請表 Application Form'!$B$5:$Q$1048576,ROW()*6-10,COLUMN()))</f>
        <v/>
      </c>
      <c r="E80" s="22" t="str" cm="1">
        <f t="array" ref="E80">INDEX('申請表 Application Form'!$B$5:$Q$1048576,2+((ROW()-2)*6),5)</f>
        <v xml:space="preserve"> </v>
      </c>
      <c r="F80" s="22" t="str" cm="1">
        <f t="array" ref="F80">IF(INDEX('申請表 Application Form'!$B$5:$Q$1048576,2+((ROW()-2)*6),6)=0,"",INDEX('申請表 Application Form'!$B$5:$Q$1048576,2+((ROW()-2)*6),6))</f>
        <v/>
      </c>
      <c r="G80" s="22" t="str" cm="1">
        <f t="array" ref="G80">IF(INDEX('申請表 Application Form'!$B$5:$Q$1048576,2+((ROW()-2)*6),7)=0,"",INDEX('申請表 Application Form'!$B$5:$Q$1048576,2+((ROW()-2)*6),7))</f>
        <v/>
      </c>
      <c r="H80" s="22" t="str" cm="1">
        <f t="array" ref="H80">IF(INDEX('申請表 Application Form'!$B$5:$Q$1048576,3+((ROW()-2)*6),6)=0,"",INDEX('申請表 Application Form'!$B$5:$Q$1048576,3+((ROW()-2)*6),6))</f>
        <v/>
      </c>
      <c r="I80" s="22" t="str" cm="1">
        <f t="array" ref="I80">IF(INDEX('申請表 Application Form'!$B$5:$Q$1048576,3+((ROW()-2)*6),7)=0,"",INDEX('申請表 Application Form'!$B$5:$Q$1048576,3+((ROW()-2)*6),7))</f>
        <v/>
      </c>
      <c r="J80" s="22" t="str" cm="1">
        <f t="array" ref="J80">IF(INDEX('申請表 Application Form'!$B$5:$Q$1048576,4+((ROW()-2)*6),6)=0,"",INDEX('申請表 Application Form'!$B$5:$Q$1048576,4+((ROW()-2)*6),6))</f>
        <v/>
      </c>
      <c r="K80" s="22" t="str" cm="1">
        <f t="array" ref="K80">IF(INDEX('申請表 Application Form'!$B$5:$Q$1048576,4+((ROW()-2)*6),7)=0,"",INDEX('申請表 Application Form'!$B$5:$Q$1048576,4+((ROW()-2)*6),7))</f>
        <v/>
      </c>
      <c r="L80" s="22" t="str" cm="1">
        <f t="array" ref="L80">IF(INDEX('申請表 Application Form'!$B$5:$Q$1048576,5+((ROW()-2)*6),6)=0,"",INDEX('申請表 Application Form'!$B$5:$Q$1048576,5+((ROW()-2)*6),6))</f>
        <v/>
      </c>
      <c r="M80" s="22" t="str" cm="1">
        <f t="array" ref="M80">IF(INDEX('申請表 Application Form'!$B$5:$Q$1048576,5+((ROW()-2)*6),7)=0,"",INDEX('申請表 Application Form'!$B$5:$Q$1048576,5+((ROW()-2)*6),7))</f>
        <v/>
      </c>
      <c r="N80" s="22" t="str" cm="1">
        <f t="array" ref="N80">IF(INDEX('申請表 Application Form'!$B$5:$Q$1048576,6+((ROW()-2)*6),6)=0,"",INDEX('申請表 Application Form'!$B$5:$Q$1048576,6+((ROW()-2)*6),6))</f>
        <v/>
      </c>
      <c r="O80" s="22" t="str" cm="1">
        <f t="array" ref="O80">IF(INDEX('申請表 Application Form'!$B$5:$Q$1048576,6+((ROW()-2)*6),7)=0,"",INDEX('申請表 Application Form'!$B$5:$Q$1048576,6+((ROW()-2)*6),7))</f>
        <v/>
      </c>
      <c r="P80" s="22" t="str" cm="1">
        <f t="array" ref="P80">IF(INDEX('申請表 Application Form'!$B$5:$Q$1048576,7+((ROW()-2)*6),6)=0,"",INDEX('申請表 Application Form'!$B$5:$Q$1048576,7+((ROW()-2)*6),6))</f>
        <v/>
      </c>
      <c r="Q80" s="22" t="str" cm="1">
        <f t="array" ref="Q80">IF(INDEX('申請表 Application Form'!$B$5:$Q$1048576,7+((ROW()-2)*6),7)=0,"",INDEX('申請表 Application Form'!$B$5:$Q$1048576,7+((ROW()-2)*6),7))</f>
        <v/>
      </c>
      <c r="R80" s="14" t="str" cm="1">
        <f t="array" ref="R80">IF(INDEX('申請表 Application Form'!$B$5:$Q$1048576,ROW()*6-10,COLUMN()-10)=0,"",INDEX('申請表 Application Form'!$B$5:$Q$1048576,ROW()*6-10,COLUMN()-10))</f>
        <v/>
      </c>
      <c r="S80" s="21" t="str" cm="1">
        <f t="array" ref="S80">IF(INDEX('申請表 Application Form'!$B$5:$Q$1048576,ROW()*6-10,COLUMN()-10)=0,"",INDEX('申請表 Application Form'!$B$5:$Q$1048576,ROW()*6-10,COLUMN()-10))</f>
        <v/>
      </c>
      <c r="T80" s="21" t="str" cm="1">
        <f t="array" ref="T80">IF(INDEX('申請表 Application Form'!$B$5:$Q$1048576,ROW()*6-10,COLUMN()-10)=0,"",INDEX('申請表 Application Form'!$B$5:$Q$1048576,ROW()*6-10,COLUMN()-10))</f>
        <v/>
      </c>
      <c r="U80" s="22" t="str" cm="1">
        <f t="array" ref="U80">IF(INDEX('申請表 Application Form'!$B$5:$Q$1048576,ROW()*6-10,COLUMN()-10)=0,"",INDEX('申請表 Application Form'!$B$5:$Q$1048576,ROW()*6-10,COLUMN()-10))</f>
        <v/>
      </c>
      <c r="V80" s="21" t="str" cm="1">
        <f t="array" ref="V80">IF(INDEX('申請表 Application Form'!$B$5:$Q$1048576,ROW()*6-10,COLUMN()-10)=0,"",INDEX('申請表 Application Form'!$B$5:$Q$1048576,ROW()*6-10,COLUMN()-10))</f>
        <v/>
      </c>
      <c r="W80" s="22" t="str" cm="1">
        <f t="array" ref="W80">INDEX('申請表 Application Form'!$B$5:$Q$1048576,ROW()*6-10,COLUMN()-10)</f>
        <v/>
      </c>
      <c r="X80" s="21" t="str" cm="1">
        <f t="array" ref="X80">IF(INDEX('申請表 Application Form'!$B$5:$Q$1048576,ROW()*6-10,COLUMN()-10)=0,"",INDEX('申請表 Application Form'!$B$5:$Q$1048576,ROW()*6-10,COLUMN()-10))</f>
        <v/>
      </c>
      <c r="Y80" s="21" t="str" cm="1">
        <f t="array" ref="Y80">INDEX('申請表 Application Form'!$B$5:$Q$1048576,ROW()*6-10,COLUMN()-10)</f>
        <v/>
      </c>
      <c r="Z80" s="22" t="str" cm="1">
        <f t="array" ref="Z80">IF(INDEX('申請表 Application Form'!$B$5:$Q$1048576,ROW()*6-10,COLUMN()-10)=0,"",INDEX('申請表 Application Form'!$B$5:$Q$1048576,ROW()*6-10,COLUMN()-10))</f>
        <v/>
      </c>
    </row>
    <row r="81" spans="1:26">
      <c r="A81" s="21" t="str" cm="1">
        <f t="array" ref="A81">INDEX('申請表 Application Form'!$B$5:$Q$1048576,ROW()*6-10,COLUMN())</f>
        <v/>
      </c>
      <c r="B81" s="22" t="str" cm="1">
        <f t="array" ref="B81">IF(INDEX('申請表 Application Form'!$B$5:$Q$1048576,ROW()*6-10,COLUMN())=0,"",INDEX('申請表 Application Form'!$B$5:$Q$1048576,ROW()*6-10,COLUMN()))</f>
        <v/>
      </c>
      <c r="C81" s="21" t="str" cm="1">
        <f t="array" ref="C81">IF(INDEX('申請表 Application Form'!$B$5:$Q$1048576,ROW()*6-10,COLUMN())=0,"",INDEX('申請表 Application Form'!$B$5:$Q$1048576,ROW()*6-10,COLUMN()))</f>
        <v/>
      </c>
      <c r="D81" s="22" t="str" cm="1">
        <f t="array" ref="D81">IF(INDEX('申請表 Application Form'!$B$5:$Q$1048576,ROW()*6-10,COLUMN())=0,"",INDEX('申請表 Application Form'!$B$5:$Q$1048576,ROW()*6-10,COLUMN()))</f>
        <v/>
      </c>
      <c r="E81" s="22" t="str" cm="1">
        <f t="array" ref="E81">INDEX('申請表 Application Form'!$B$5:$Q$1048576,2+((ROW()-2)*6),5)</f>
        <v xml:space="preserve"> </v>
      </c>
      <c r="F81" s="22" t="str" cm="1">
        <f t="array" ref="F81">IF(INDEX('申請表 Application Form'!$B$5:$Q$1048576,2+((ROW()-2)*6),6)=0,"",INDEX('申請表 Application Form'!$B$5:$Q$1048576,2+((ROW()-2)*6),6))</f>
        <v/>
      </c>
      <c r="G81" s="22" t="str" cm="1">
        <f t="array" ref="G81">IF(INDEX('申請表 Application Form'!$B$5:$Q$1048576,2+((ROW()-2)*6),7)=0,"",INDEX('申請表 Application Form'!$B$5:$Q$1048576,2+((ROW()-2)*6),7))</f>
        <v/>
      </c>
      <c r="H81" s="22" t="str" cm="1">
        <f t="array" ref="H81">IF(INDEX('申請表 Application Form'!$B$5:$Q$1048576,3+((ROW()-2)*6),6)=0,"",INDEX('申請表 Application Form'!$B$5:$Q$1048576,3+((ROW()-2)*6),6))</f>
        <v/>
      </c>
      <c r="I81" s="22" t="str" cm="1">
        <f t="array" ref="I81">IF(INDEX('申請表 Application Form'!$B$5:$Q$1048576,3+((ROW()-2)*6),7)=0,"",INDEX('申請表 Application Form'!$B$5:$Q$1048576,3+((ROW()-2)*6),7))</f>
        <v/>
      </c>
      <c r="J81" s="22" t="str" cm="1">
        <f t="array" ref="J81">IF(INDEX('申請表 Application Form'!$B$5:$Q$1048576,4+((ROW()-2)*6),6)=0,"",INDEX('申請表 Application Form'!$B$5:$Q$1048576,4+((ROW()-2)*6),6))</f>
        <v/>
      </c>
      <c r="K81" s="22" t="str" cm="1">
        <f t="array" ref="K81">IF(INDEX('申請表 Application Form'!$B$5:$Q$1048576,4+((ROW()-2)*6),7)=0,"",INDEX('申請表 Application Form'!$B$5:$Q$1048576,4+((ROW()-2)*6),7))</f>
        <v/>
      </c>
      <c r="L81" s="22" t="str" cm="1">
        <f t="array" ref="L81">IF(INDEX('申請表 Application Form'!$B$5:$Q$1048576,5+((ROW()-2)*6),6)=0,"",INDEX('申請表 Application Form'!$B$5:$Q$1048576,5+((ROW()-2)*6),6))</f>
        <v/>
      </c>
      <c r="M81" s="22" t="str" cm="1">
        <f t="array" ref="M81">IF(INDEX('申請表 Application Form'!$B$5:$Q$1048576,5+((ROW()-2)*6),7)=0,"",INDEX('申請表 Application Form'!$B$5:$Q$1048576,5+((ROW()-2)*6),7))</f>
        <v/>
      </c>
      <c r="N81" s="22" t="str" cm="1">
        <f t="array" ref="N81">IF(INDEX('申請表 Application Form'!$B$5:$Q$1048576,6+((ROW()-2)*6),6)=0,"",INDEX('申請表 Application Form'!$B$5:$Q$1048576,6+((ROW()-2)*6),6))</f>
        <v/>
      </c>
      <c r="O81" s="22" t="str" cm="1">
        <f t="array" ref="O81">IF(INDEX('申請表 Application Form'!$B$5:$Q$1048576,6+((ROW()-2)*6),7)=0,"",INDEX('申請表 Application Form'!$B$5:$Q$1048576,6+((ROW()-2)*6),7))</f>
        <v/>
      </c>
      <c r="P81" s="22" t="str" cm="1">
        <f t="array" ref="P81">IF(INDEX('申請表 Application Form'!$B$5:$Q$1048576,7+((ROW()-2)*6),6)=0,"",INDEX('申請表 Application Form'!$B$5:$Q$1048576,7+((ROW()-2)*6),6))</f>
        <v/>
      </c>
      <c r="Q81" s="22" t="str" cm="1">
        <f t="array" ref="Q81">IF(INDEX('申請表 Application Form'!$B$5:$Q$1048576,7+((ROW()-2)*6),7)=0,"",INDEX('申請表 Application Form'!$B$5:$Q$1048576,7+((ROW()-2)*6),7))</f>
        <v/>
      </c>
      <c r="R81" s="14" t="str" cm="1">
        <f t="array" ref="R81">IF(INDEX('申請表 Application Form'!$B$5:$Q$1048576,ROW()*6-10,COLUMN()-10)=0,"",INDEX('申請表 Application Form'!$B$5:$Q$1048576,ROW()*6-10,COLUMN()-10))</f>
        <v/>
      </c>
      <c r="S81" s="21" t="str" cm="1">
        <f t="array" ref="S81">IF(INDEX('申請表 Application Form'!$B$5:$Q$1048576,ROW()*6-10,COLUMN()-10)=0,"",INDEX('申請表 Application Form'!$B$5:$Q$1048576,ROW()*6-10,COLUMN()-10))</f>
        <v/>
      </c>
      <c r="T81" s="21" t="str" cm="1">
        <f t="array" ref="T81">IF(INDEX('申請表 Application Form'!$B$5:$Q$1048576,ROW()*6-10,COLUMN()-10)=0,"",INDEX('申請表 Application Form'!$B$5:$Q$1048576,ROW()*6-10,COLUMN()-10))</f>
        <v/>
      </c>
      <c r="U81" s="22" t="str" cm="1">
        <f t="array" ref="U81">IF(INDEX('申請表 Application Form'!$B$5:$Q$1048576,ROW()*6-10,COLUMN()-10)=0,"",INDEX('申請表 Application Form'!$B$5:$Q$1048576,ROW()*6-10,COLUMN()-10))</f>
        <v/>
      </c>
      <c r="V81" s="21" t="str" cm="1">
        <f t="array" ref="V81">IF(INDEX('申請表 Application Form'!$B$5:$Q$1048576,ROW()*6-10,COLUMN()-10)=0,"",INDEX('申請表 Application Form'!$B$5:$Q$1048576,ROW()*6-10,COLUMN()-10))</f>
        <v/>
      </c>
      <c r="W81" s="22" t="str" cm="1">
        <f t="array" ref="W81">INDEX('申請表 Application Form'!$B$5:$Q$1048576,ROW()*6-10,COLUMN()-10)</f>
        <v/>
      </c>
      <c r="X81" s="21" t="str" cm="1">
        <f t="array" ref="X81">IF(INDEX('申請表 Application Form'!$B$5:$Q$1048576,ROW()*6-10,COLUMN()-10)=0,"",INDEX('申請表 Application Form'!$B$5:$Q$1048576,ROW()*6-10,COLUMN()-10))</f>
        <v/>
      </c>
      <c r="Y81" s="21" t="str" cm="1">
        <f t="array" ref="Y81">INDEX('申請表 Application Form'!$B$5:$Q$1048576,ROW()*6-10,COLUMN()-10)</f>
        <v/>
      </c>
      <c r="Z81" s="22" t="str" cm="1">
        <f t="array" ref="Z81">IF(INDEX('申請表 Application Form'!$B$5:$Q$1048576,ROW()*6-10,COLUMN()-10)=0,"",INDEX('申請表 Application Form'!$B$5:$Q$1048576,ROW()*6-10,COLUMN()-10))</f>
        <v/>
      </c>
    </row>
    <row r="82" spans="1:26">
      <c r="A82" s="21" t="str" cm="1">
        <f t="array" ref="A82">INDEX('申請表 Application Form'!$B$5:$Q$1048576,ROW()*6-10,COLUMN())</f>
        <v/>
      </c>
      <c r="B82" s="22" t="str" cm="1">
        <f t="array" ref="B82">IF(INDEX('申請表 Application Form'!$B$5:$Q$1048576,ROW()*6-10,COLUMN())=0,"",INDEX('申請表 Application Form'!$B$5:$Q$1048576,ROW()*6-10,COLUMN()))</f>
        <v/>
      </c>
      <c r="C82" s="21" t="str" cm="1">
        <f t="array" ref="C82">IF(INDEX('申請表 Application Form'!$B$5:$Q$1048576,ROW()*6-10,COLUMN())=0,"",INDEX('申請表 Application Form'!$B$5:$Q$1048576,ROW()*6-10,COLUMN()))</f>
        <v/>
      </c>
      <c r="D82" s="22" t="str" cm="1">
        <f t="array" ref="D82">IF(INDEX('申請表 Application Form'!$B$5:$Q$1048576,ROW()*6-10,COLUMN())=0,"",INDEX('申請表 Application Form'!$B$5:$Q$1048576,ROW()*6-10,COLUMN()))</f>
        <v/>
      </c>
      <c r="E82" s="22" t="str" cm="1">
        <f t="array" ref="E82">INDEX('申請表 Application Form'!$B$5:$Q$1048576,2+((ROW()-2)*6),5)</f>
        <v xml:space="preserve"> </v>
      </c>
      <c r="F82" s="22" t="str" cm="1">
        <f t="array" ref="F82">IF(INDEX('申請表 Application Form'!$B$5:$Q$1048576,2+((ROW()-2)*6),6)=0,"",INDEX('申請表 Application Form'!$B$5:$Q$1048576,2+((ROW()-2)*6),6))</f>
        <v/>
      </c>
      <c r="G82" s="22" t="str" cm="1">
        <f t="array" ref="G82">IF(INDEX('申請表 Application Form'!$B$5:$Q$1048576,2+((ROW()-2)*6),7)=0,"",INDEX('申請表 Application Form'!$B$5:$Q$1048576,2+((ROW()-2)*6),7))</f>
        <v/>
      </c>
      <c r="H82" s="22" t="str" cm="1">
        <f t="array" ref="H82">IF(INDEX('申請表 Application Form'!$B$5:$Q$1048576,3+((ROW()-2)*6),6)=0,"",INDEX('申請表 Application Form'!$B$5:$Q$1048576,3+((ROW()-2)*6),6))</f>
        <v/>
      </c>
      <c r="I82" s="22" t="str" cm="1">
        <f t="array" ref="I82">IF(INDEX('申請表 Application Form'!$B$5:$Q$1048576,3+((ROW()-2)*6),7)=0,"",INDEX('申請表 Application Form'!$B$5:$Q$1048576,3+((ROW()-2)*6),7))</f>
        <v/>
      </c>
      <c r="J82" s="22" t="str" cm="1">
        <f t="array" ref="J82">IF(INDEX('申請表 Application Form'!$B$5:$Q$1048576,4+((ROW()-2)*6),6)=0,"",INDEX('申請表 Application Form'!$B$5:$Q$1048576,4+((ROW()-2)*6),6))</f>
        <v/>
      </c>
      <c r="K82" s="22" t="str" cm="1">
        <f t="array" ref="K82">IF(INDEX('申請表 Application Form'!$B$5:$Q$1048576,4+((ROW()-2)*6),7)=0,"",INDEX('申請表 Application Form'!$B$5:$Q$1048576,4+((ROW()-2)*6),7))</f>
        <v/>
      </c>
      <c r="L82" s="22" t="str" cm="1">
        <f t="array" ref="L82">IF(INDEX('申請表 Application Form'!$B$5:$Q$1048576,5+((ROW()-2)*6),6)=0,"",INDEX('申請表 Application Form'!$B$5:$Q$1048576,5+((ROW()-2)*6),6))</f>
        <v/>
      </c>
      <c r="M82" s="22" t="str" cm="1">
        <f t="array" ref="M82">IF(INDEX('申請表 Application Form'!$B$5:$Q$1048576,5+((ROW()-2)*6),7)=0,"",INDEX('申請表 Application Form'!$B$5:$Q$1048576,5+((ROW()-2)*6),7))</f>
        <v/>
      </c>
      <c r="N82" s="22" t="str" cm="1">
        <f t="array" ref="N82">IF(INDEX('申請表 Application Form'!$B$5:$Q$1048576,6+((ROW()-2)*6),6)=0,"",INDEX('申請表 Application Form'!$B$5:$Q$1048576,6+((ROW()-2)*6),6))</f>
        <v/>
      </c>
      <c r="O82" s="22" t="str" cm="1">
        <f t="array" ref="O82">IF(INDEX('申請表 Application Form'!$B$5:$Q$1048576,6+((ROW()-2)*6),7)=0,"",INDEX('申請表 Application Form'!$B$5:$Q$1048576,6+((ROW()-2)*6),7))</f>
        <v/>
      </c>
      <c r="P82" s="22" t="str" cm="1">
        <f t="array" ref="P82">IF(INDEX('申請表 Application Form'!$B$5:$Q$1048576,7+((ROW()-2)*6),6)=0,"",INDEX('申請表 Application Form'!$B$5:$Q$1048576,7+((ROW()-2)*6),6))</f>
        <v/>
      </c>
      <c r="Q82" s="22" t="str" cm="1">
        <f t="array" ref="Q82">IF(INDEX('申請表 Application Form'!$B$5:$Q$1048576,7+((ROW()-2)*6),7)=0,"",INDEX('申請表 Application Form'!$B$5:$Q$1048576,7+((ROW()-2)*6),7))</f>
        <v/>
      </c>
      <c r="R82" s="14" t="str" cm="1">
        <f t="array" ref="R82">IF(INDEX('申請表 Application Form'!$B$5:$Q$1048576,ROW()*6-10,COLUMN()-10)=0,"",INDEX('申請表 Application Form'!$B$5:$Q$1048576,ROW()*6-10,COLUMN()-10))</f>
        <v/>
      </c>
      <c r="S82" s="21" t="str" cm="1">
        <f t="array" ref="S82">IF(INDEX('申請表 Application Form'!$B$5:$Q$1048576,ROW()*6-10,COLUMN()-10)=0,"",INDEX('申請表 Application Form'!$B$5:$Q$1048576,ROW()*6-10,COLUMN()-10))</f>
        <v/>
      </c>
      <c r="T82" s="21" t="str" cm="1">
        <f t="array" ref="T82">IF(INDEX('申請表 Application Form'!$B$5:$Q$1048576,ROW()*6-10,COLUMN()-10)=0,"",INDEX('申請表 Application Form'!$B$5:$Q$1048576,ROW()*6-10,COLUMN()-10))</f>
        <v/>
      </c>
      <c r="U82" s="22" t="str" cm="1">
        <f t="array" ref="U82">IF(INDEX('申請表 Application Form'!$B$5:$Q$1048576,ROW()*6-10,COLUMN()-10)=0,"",INDEX('申請表 Application Form'!$B$5:$Q$1048576,ROW()*6-10,COLUMN()-10))</f>
        <v/>
      </c>
      <c r="V82" s="21" t="str" cm="1">
        <f t="array" ref="V82">IF(INDEX('申請表 Application Form'!$B$5:$Q$1048576,ROW()*6-10,COLUMN()-10)=0,"",INDEX('申請表 Application Form'!$B$5:$Q$1048576,ROW()*6-10,COLUMN()-10))</f>
        <v/>
      </c>
      <c r="W82" s="22" t="str" cm="1">
        <f t="array" ref="W82">INDEX('申請表 Application Form'!$B$5:$Q$1048576,ROW()*6-10,COLUMN()-10)</f>
        <v/>
      </c>
      <c r="X82" s="21" t="str" cm="1">
        <f t="array" ref="X82">IF(INDEX('申請表 Application Form'!$B$5:$Q$1048576,ROW()*6-10,COLUMN()-10)=0,"",INDEX('申請表 Application Form'!$B$5:$Q$1048576,ROW()*6-10,COLUMN()-10))</f>
        <v/>
      </c>
      <c r="Y82" s="21" t="str" cm="1">
        <f t="array" ref="Y82">INDEX('申請表 Application Form'!$B$5:$Q$1048576,ROW()*6-10,COLUMN()-10)</f>
        <v/>
      </c>
      <c r="Z82" s="22" t="str" cm="1">
        <f t="array" ref="Z82">IF(INDEX('申請表 Application Form'!$B$5:$Q$1048576,ROW()*6-10,COLUMN()-10)=0,"",INDEX('申請表 Application Form'!$B$5:$Q$1048576,ROW()*6-10,COLUMN()-10))</f>
        <v/>
      </c>
    </row>
    <row r="83" spans="1:26">
      <c r="A83" s="21" t="str" cm="1">
        <f t="array" ref="A83">INDEX('申請表 Application Form'!$B$5:$Q$1048576,ROW()*6-10,COLUMN())</f>
        <v/>
      </c>
      <c r="B83" s="22" t="str" cm="1">
        <f t="array" ref="B83">IF(INDEX('申請表 Application Form'!$B$5:$Q$1048576,ROW()*6-10,COLUMN())=0,"",INDEX('申請表 Application Form'!$B$5:$Q$1048576,ROW()*6-10,COLUMN()))</f>
        <v/>
      </c>
      <c r="C83" s="21" t="str" cm="1">
        <f t="array" ref="C83">IF(INDEX('申請表 Application Form'!$B$5:$Q$1048576,ROW()*6-10,COLUMN())=0,"",INDEX('申請表 Application Form'!$B$5:$Q$1048576,ROW()*6-10,COLUMN()))</f>
        <v/>
      </c>
      <c r="D83" s="22" t="str" cm="1">
        <f t="array" ref="D83">IF(INDEX('申請表 Application Form'!$B$5:$Q$1048576,ROW()*6-10,COLUMN())=0,"",INDEX('申請表 Application Form'!$B$5:$Q$1048576,ROW()*6-10,COLUMN()))</f>
        <v/>
      </c>
      <c r="E83" s="22" t="str" cm="1">
        <f t="array" ref="E83">INDEX('申請表 Application Form'!$B$5:$Q$1048576,2+((ROW()-2)*6),5)</f>
        <v xml:space="preserve"> </v>
      </c>
      <c r="F83" s="22" t="str" cm="1">
        <f t="array" ref="F83">IF(INDEX('申請表 Application Form'!$B$5:$Q$1048576,2+((ROW()-2)*6),6)=0,"",INDEX('申請表 Application Form'!$B$5:$Q$1048576,2+((ROW()-2)*6),6))</f>
        <v/>
      </c>
      <c r="G83" s="22" t="str" cm="1">
        <f t="array" ref="G83">IF(INDEX('申請表 Application Form'!$B$5:$Q$1048576,2+((ROW()-2)*6),7)=0,"",INDEX('申請表 Application Form'!$B$5:$Q$1048576,2+((ROW()-2)*6),7))</f>
        <v/>
      </c>
      <c r="H83" s="22" t="str" cm="1">
        <f t="array" ref="H83">IF(INDEX('申請表 Application Form'!$B$5:$Q$1048576,3+((ROW()-2)*6),6)=0,"",INDEX('申請表 Application Form'!$B$5:$Q$1048576,3+((ROW()-2)*6),6))</f>
        <v/>
      </c>
      <c r="I83" s="22" t="str" cm="1">
        <f t="array" ref="I83">IF(INDEX('申請表 Application Form'!$B$5:$Q$1048576,3+((ROW()-2)*6),7)=0,"",INDEX('申請表 Application Form'!$B$5:$Q$1048576,3+((ROW()-2)*6),7))</f>
        <v/>
      </c>
      <c r="J83" s="22" t="str" cm="1">
        <f t="array" ref="J83">IF(INDEX('申請表 Application Form'!$B$5:$Q$1048576,4+((ROW()-2)*6),6)=0,"",INDEX('申請表 Application Form'!$B$5:$Q$1048576,4+((ROW()-2)*6),6))</f>
        <v/>
      </c>
      <c r="K83" s="22" t="str" cm="1">
        <f t="array" ref="K83">IF(INDEX('申請表 Application Form'!$B$5:$Q$1048576,4+((ROW()-2)*6),7)=0,"",INDEX('申請表 Application Form'!$B$5:$Q$1048576,4+((ROW()-2)*6),7))</f>
        <v/>
      </c>
      <c r="L83" s="22" t="str" cm="1">
        <f t="array" ref="L83">IF(INDEX('申請表 Application Form'!$B$5:$Q$1048576,5+((ROW()-2)*6),6)=0,"",INDEX('申請表 Application Form'!$B$5:$Q$1048576,5+((ROW()-2)*6),6))</f>
        <v/>
      </c>
      <c r="M83" s="22" t="str" cm="1">
        <f t="array" ref="M83">IF(INDEX('申請表 Application Form'!$B$5:$Q$1048576,5+((ROW()-2)*6),7)=0,"",INDEX('申請表 Application Form'!$B$5:$Q$1048576,5+((ROW()-2)*6),7))</f>
        <v/>
      </c>
      <c r="N83" s="22" t="str" cm="1">
        <f t="array" ref="N83">IF(INDEX('申請表 Application Form'!$B$5:$Q$1048576,6+((ROW()-2)*6),6)=0,"",INDEX('申請表 Application Form'!$B$5:$Q$1048576,6+((ROW()-2)*6),6))</f>
        <v/>
      </c>
      <c r="O83" s="22" t="str" cm="1">
        <f t="array" ref="O83">IF(INDEX('申請表 Application Form'!$B$5:$Q$1048576,6+((ROW()-2)*6),7)=0,"",INDEX('申請表 Application Form'!$B$5:$Q$1048576,6+((ROW()-2)*6),7))</f>
        <v/>
      </c>
      <c r="P83" s="22" t="str" cm="1">
        <f t="array" ref="P83">IF(INDEX('申請表 Application Form'!$B$5:$Q$1048576,7+((ROW()-2)*6),6)=0,"",INDEX('申請表 Application Form'!$B$5:$Q$1048576,7+((ROW()-2)*6),6))</f>
        <v/>
      </c>
      <c r="Q83" s="22" t="str" cm="1">
        <f t="array" ref="Q83">IF(INDEX('申請表 Application Form'!$B$5:$Q$1048576,7+((ROW()-2)*6),7)=0,"",INDEX('申請表 Application Form'!$B$5:$Q$1048576,7+((ROW()-2)*6),7))</f>
        <v/>
      </c>
      <c r="R83" s="14" t="str" cm="1">
        <f t="array" ref="R83">IF(INDEX('申請表 Application Form'!$B$5:$Q$1048576,ROW()*6-10,COLUMN()-10)=0,"",INDEX('申請表 Application Form'!$B$5:$Q$1048576,ROW()*6-10,COLUMN()-10))</f>
        <v/>
      </c>
      <c r="S83" s="21" t="str" cm="1">
        <f t="array" ref="S83">IF(INDEX('申請表 Application Form'!$B$5:$Q$1048576,ROW()*6-10,COLUMN()-10)=0,"",INDEX('申請表 Application Form'!$B$5:$Q$1048576,ROW()*6-10,COLUMN()-10))</f>
        <v/>
      </c>
      <c r="T83" s="21" t="str" cm="1">
        <f t="array" ref="T83">IF(INDEX('申請表 Application Form'!$B$5:$Q$1048576,ROW()*6-10,COLUMN()-10)=0,"",INDEX('申請表 Application Form'!$B$5:$Q$1048576,ROW()*6-10,COLUMN()-10))</f>
        <v/>
      </c>
      <c r="U83" s="22" t="str" cm="1">
        <f t="array" ref="U83">IF(INDEX('申請表 Application Form'!$B$5:$Q$1048576,ROW()*6-10,COLUMN()-10)=0,"",INDEX('申請表 Application Form'!$B$5:$Q$1048576,ROW()*6-10,COLUMN()-10))</f>
        <v/>
      </c>
      <c r="V83" s="21" t="str" cm="1">
        <f t="array" ref="V83">IF(INDEX('申請表 Application Form'!$B$5:$Q$1048576,ROW()*6-10,COLUMN()-10)=0,"",INDEX('申請表 Application Form'!$B$5:$Q$1048576,ROW()*6-10,COLUMN()-10))</f>
        <v/>
      </c>
      <c r="W83" s="22" t="str" cm="1">
        <f t="array" ref="W83">INDEX('申請表 Application Form'!$B$5:$Q$1048576,ROW()*6-10,COLUMN()-10)</f>
        <v/>
      </c>
      <c r="X83" s="21" t="str" cm="1">
        <f t="array" ref="X83">IF(INDEX('申請表 Application Form'!$B$5:$Q$1048576,ROW()*6-10,COLUMN()-10)=0,"",INDEX('申請表 Application Form'!$B$5:$Q$1048576,ROW()*6-10,COLUMN()-10))</f>
        <v/>
      </c>
      <c r="Y83" s="21" t="str" cm="1">
        <f t="array" ref="Y83">INDEX('申請表 Application Form'!$B$5:$Q$1048576,ROW()*6-10,COLUMN()-10)</f>
        <v/>
      </c>
      <c r="Z83" s="22" t="str" cm="1">
        <f t="array" ref="Z83">IF(INDEX('申請表 Application Form'!$B$5:$Q$1048576,ROW()*6-10,COLUMN()-10)=0,"",INDEX('申請表 Application Form'!$B$5:$Q$1048576,ROW()*6-10,COLUMN()-10))</f>
        <v/>
      </c>
    </row>
    <row r="84" spans="1:26">
      <c r="A84" s="21" t="str" cm="1">
        <f t="array" ref="A84">INDEX('申請表 Application Form'!$B$5:$Q$1048576,ROW()*6-10,COLUMN())</f>
        <v/>
      </c>
      <c r="B84" s="22" t="str" cm="1">
        <f t="array" ref="B84">IF(INDEX('申請表 Application Form'!$B$5:$Q$1048576,ROW()*6-10,COLUMN())=0,"",INDEX('申請表 Application Form'!$B$5:$Q$1048576,ROW()*6-10,COLUMN()))</f>
        <v/>
      </c>
      <c r="C84" s="21" t="str" cm="1">
        <f t="array" ref="C84">IF(INDEX('申請表 Application Form'!$B$5:$Q$1048576,ROW()*6-10,COLUMN())=0,"",INDEX('申請表 Application Form'!$B$5:$Q$1048576,ROW()*6-10,COLUMN()))</f>
        <v/>
      </c>
      <c r="D84" s="22" t="str" cm="1">
        <f t="array" ref="D84">IF(INDEX('申請表 Application Form'!$B$5:$Q$1048576,ROW()*6-10,COLUMN())=0,"",INDEX('申請表 Application Form'!$B$5:$Q$1048576,ROW()*6-10,COLUMN()))</f>
        <v/>
      </c>
      <c r="E84" s="22" t="str" cm="1">
        <f t="array" ref="E84">INDEX('申請表 Application Form'!$B$5:$Q$1048576,2+((ROW()-2)*6),5)</f>
        <v xml:space="preserve"> </v>
      </c>
      <c r="F84" s="22" t="str" cm="1">
        <f t="array" ref="F84">IF(INDEX('申請表 Application Form'!$B$5:$Q$1048576,2+((ROW()-2)*6),6)=0,"",INDEX('申請表 Application Form'!$B$5:$Q$1048576,2+((ROW()-2)*6),6))</f>
        <v/>
      </c>
      <c r="G84" s="22" t="str" cm="1">
        <f t="array" ref="G84">IF(INDEX('申請表 Application Form'!$B$5:$Q$1048576,2+((ROW()-2)*6),7)=0,"",INDEX('申請表 Application Form'!$B$5:$Q$1048576,2+((ROW()-2)*6),7))</f>
        <v/>
      </c>
      <c r="H84" s="22" t="str" cm="1">
        <f t="array" ref="H84">IF(INDEX('申請表 Application Form'!$B$5:$Q$1048576,3+((ROW()-2)*6),6)=0,"",INDEX('申請表 Application Form'!$B$5:$Q$1048576,3+((ROW()-2)*6),6))</f>
        <v/>
      </c>
      <c r="I84" s="22" t="str" cm="1">
        <f t="array" ref="I84">IF(INDEX('申請表 Application Form'!$B$5:$Q$1048576,3+((ROW()-2)*6),7)=0,"",INDEX('申請表 Application Form'!$B$5:$Q$1048576,3+((ROW()-2)*6),7))</f>
        <v/>
      </c>
      <c r="J84" s="22" t="str" cm="1">
        <f t="array" ref="J84">IF(INDEX('申請表 Application Form'!$B$5:$Q$1048576,4+((ROW()-2)*6),6)=0,"",INDEX('申請表 Application Form'!$B$5:$Q$1048576,4+((ROW()-2)*6),6))</f>
        <v/>
      </c>
      <c r="K84" s="22" t="str" cm="1">
        <f t="array" ref="K84">IF(INDEX('申請表 Application Form'!$B$5:$Q$1048576,4+((ROW()-2)*6),7)=0,"",INDEX('申請表 Application Form'!$B$5:$Q$1048576,4+((ROW()-2)*6),7))</f>
        <v/>
      </c>
      <c r="L84" s="22" t="str" cm="1">
        <f t="array" ref="L84">IF(INDEX('申請表 Application Form'!$B$5:$Q$1048576,5+((ROW()-2)*6),6)=0,"",INDEX('申請表 Application Form'!$B$5:$Q$1048576,5+((ROW()-2)*6),6))</f>
        <v/>
      </c>
      <c r="M84" s="22" t="str" cm="1">
        <f t="array" ref="M84">IF(INDEX('申請表 Application Form'!$B$5:$Q$1048576,5+((ROW()-2)*6),7)=0,"",INDEX('申請表 Application Form'!$B$5:$Q$1048576,5+((ROW()-2)*6),7))</f>
        <v/>
      </c>
      <c r="N84" s="22" t="str" cm="1">
        <f t="array" ref="N84">IF(INDEX('申請表 Application Form'!$B$5:$Q$1048576,6+((ROW()-2)*6),6)=0,"",INDEX('申請表 Application Form'!$B$5:$Q$1048576,6+((ROW()-2)*6),6))</f>
        <v/>
      </c>
      <c r="O84" s="22" t="str" cm="1">
        <f t="array" ref="O84">IF(INDEX('申請表 Application Form'!$B$5:$Q$1048576,6+((ROW()-2)*6),7)=0,"",INDEX('申請表 Application Form'!$B$5:$Q$1048576,6+((ROW()-2)*6),7))</f>
        <v/>
      </c>
      <c r="P84" s="22" t="str" cm="1">
        <f t="array" ref="P84">IF(INDEX('申請表 Application Form'!$B$5:$Q$1048576,7+((ROW()-2)*6),6)=0,"",INDEX('申請表 Application Form'!$B$5:$Q$1048576,7+((ROW()-2)*6),6))</f>
        <v/>
      </c>
      <c r="Q84" s="22" t="str" cm="1">
        <f t="array" ref="Q84">IF(INDEX('申請表 Application Form'!$B$5:$Q$1048576,7+((ROW()-2)*6),7)=0,"",INDEX('申請表 Application Form'!$B$5:$Q$1048576,7+((ROW()-2)*6),7))</f>
        <v/>
      </c>
      <c r="R84" s="14" t="str" cm="1">
        <f t="array" ref="R84">IF(INDEX('申請表 Application Form'!$B$5:$Q$1048576,ROW()*6-10,COLUMN()-10)=0,"",INDEX('申請表 Application Form'!$B$5:$Q$1048576,ROW()*6-10,COLUMN()-10))</f>
        <v/>
      </c>
      <c r="S84" s="21" t="str" cm="1">
        <f t="array" ref="S84">IF(INDEX('申請表 Application Form'!$B$5:$Q$1048576,ROW()*6-10,COLUMN()-10)=0,"",INDEX('申請表 Application Form'!$B$5:$Q$1048576,ROW()*6-10,COLUMN()-10))</f>
        <v/>
      </c>
      <c r="T84" s="21" t="str" cm="1">
        <f t="array" ref="T84">IF(INDEX('申請表 Application Form'!$B$5:$Q$1048576,ROW()*6-10,COLUMN()-10)=0,"",INDEX('申請表 Application Form'!$B$5:$Q$1048576,ROW()*6-10,COLUMN()-10))</f>
        <v/>
      </c>
      <c r="U84" s="22" t="str" cm="1">
        <f t="array" ref="U84">IF(INDEX('申請表 Application Form'!$B$5:$Q$1048576,ROW()*6-10,COLUMN()-10)=0,"",INDEX('申請表 Application Form'!$B$5:$Q$1048576,ROW()*6-10,COLUMN()-10))</f>
        <v/>
      </c>
      <c r="V84" s="21" t="str" cm="1">
        <f t="array" ref="V84">IF(INDEX('申請表 Application Form'!$B$5:$Q$1048576,ROW()*6-10,COLUMN()-10)=0,"",INDEX('申請表 Application Form'!$B$5:$Q$1048576,ROW()*6-10,COLUMN()-10))</f>
        <v/>
      </c>
      <c r="W84" s="22" t="str" cm="1">
        <f t="array" ref="W84">INDEX('申請表 Application Form'!$B$5:$Q$1048576,ROW()*6-10,COLUMN()-10)</f>
        <v/>
      </c>
      <c r="X84" s="21" t="str" cm="1">
        <f t="array" ref="X84">IF(INDEX('申請表 Application Form'!$B$5:$Q$1048576,ROW()*6-10,COLUMN()-10)=0,"",INDEX('申請表 Application Form'!$B$5:$Q$1048576,ROW()*6-10,COLUMN()-10))</f>
        <v/>
      </c>
      <c r="Y84" s="21" t="str" cm="1">
        <f t="array" ref="Y84">INDEX('申請表 Application Form'!$B$5:$Q$1048576,ROW()*6-10,COLUMN()-10)</f>
        <v/>
      </c>
      <c r="Z84" s="22" t="str" cm="1">
        <f t="array" ref="Z84">IF(INDEX('申請表 Application Form'!$B$5:$Q$1048576,ROW()*6-10,COLUMN()-10)=0,"",INDEX('申請表 Application Form'!$B$5:$Q$1048576,ROW()*6-10,COLUMN()-10))</f>
        <v/>
      </c>
    </row>
    <row r="85" spans="1:26">
      <c r="A85" s="21" t="str" cm="1">
        <f t="array" ref="A85">INDEX('申請表 Application Form'!$B$5:$Q$1048576,ROW()*6-10,COLUMN())</f>
        <v/>
      </c>
      <c r="B85" s="22" t="str" cm="1">
        <f t="array" ref="B85">IF(INDEX('申請表 Application Form'!$B$5:$Q$1048576,ROW()*6-10,COLUMN())=0,"",INDEX('申請表 Application Form'!$B$5:$Q$1048576,ROW()*6-10,COLUMN()))</f>
        <v/>
      </c>
      <c r="C85" s="21" t="str" cm="1">
        <f t="array" ref="C85">IF(INDEX('申請表 Application Form'!$B$5:$Q$1048576,ROW()*6-10,COLUMN())=0,"",INDEX('申請表 Application Form'!$B$5:$Q$1048576,ROW()*6-10,COLUMN()))</f>
        <v/>
      </c>
      <c r="D85" s="22" t="str" cm="1">
        <f t="array" ref="D85">IF(INDEX('申請表 Application Form'!$B$5:$Q$1048576,ROW()*6-10,COLUMN())=0,"",INDEX('申請表 Application Form'!$B$5:$Q$1048576,ROW()*6-10,COLUMN()))</f>
        <v/>
      </c>
      <c r="E85" s="22" t="str" cm="1">
        <f t="array" ref="E85">INDEX('申請表 Application Form'!$B$5:$Q$1048576,2+((ROW()-2)*6),5)</f>
        <v xml:space="preserve"> </v>
      </c>
      <c r="F85" s="22" t="str" cm="1">
        <f t="array" ref="F85">IF(INDEX('申請表 Application Form'!$B$5:$Q$1048576,2+((ROW()-2)*6),6)=0,"",INDEX('申請表 Application Form'!$B$5:$Q$1048576,2+((ROW()-2)*6),6))</f>
        <v/>
      </c>
      <c r="G85" s="22" t="str" cm="1">
        <f t="array" ref="G85">IF(INDEX('申請表 Application Form'!$B$5:$Q$1048576,2+((ROW()-2)*6),7)=0,"",INDEX('申請表 Application Form'!$B$5:$Q$1048576,2+((ROW()-2)*6),7))</f>
        <v/>
      </c>
      <c r="H85" s="22" t="str" cm="1">
        <f t="array" ref="H85">IF(INDEX('申請表 Application Form'!$B$5:$Q$1048576,3+((ROW()-2)*6),6)=0,"",INDEX('申請表 Application Form'!$B$5:$Q$1048576,3+((ROW()-2)*6),6))</f>
        <v/>
      </c>
      <c r="I85" s="22" t="str" cm="1">
        <f t="array" ref="I85">IF(INDEX('申請表 Application Form'!$B$5:$Q$1048576,3+((ROW()-2)*6),7)=0,"",INDEX('申請表 Application Form'!$B$5:$Q$1048576,3+((ROW()-2)*6),7))</f>
        <v/>
      </c>
      <c r="J85" s="22" t="str" cm="1">
        <f t="array" ref="J85">IF(INDEX('申請表 Application Form'!$B$5:$Q$1048576,4+((ROW()-2)*6),6)=0,"",INDEX('申請表 Application Form'!$B$5:$Q$1048576,4+((ROW()-2)*6),6))</f>
        <v/>
      </c>
      <c r="K85" s="22" t="str" cm="1">
        <f t="array" ref="K85">IF(INDEX('申請表 Application Form'!$B$5:$Q$1048576,4+((ROW()-2)*6),7)=0,"",INDEX('申請表 Application Form'!$B$5:$Q$1048576,4+((ROW()-2)*6),7))</f>
        <v/>
      </c>
      <c r="L85" s="22" t="str" cm="1">
        <f t="array" ref="L85">IF(INDEX('申請表 Application Form'!$B$5:$Q$1048576,5+((ROW()-2)*6),6)=0,"",INDEX('申請表 Application Form'!$B$5:$Q$1048576,5+((ROW()-2)*6),6))</f>
        <v/>
      </c>
      <c r="M85" s="22" t="str" cm="1">
        <f t="array" ref="M85">IF(INDEX('申請表 Application Form'!$B$5:$Q$1048576,5+((ROW()-2)*6),7)=0,"",INDEX('申請表 Application Form'!$B$5:$Q$1048576,5+((ROW()-2)*6),7))</f>
        <v/>
      </c>
      <c r="N85" s="22" t="str" cm="1">
        <f t="array" ref="N85">IF(INDEX('申請表 Application Form'!$B$5:$Q$1048576,6+((ROW()-2)*6),6)=0,"",INDEX('申請表 Application Form'!$B$5:$Q$1048576,6+((ROW()-2)*6),6))</f>
        <v/>
      </c>
      <c r="O85" s="22" t="str" cm="1">
        <f t="array" ref="O85">IF(INDEX('申請表 Application Form'!$B$5:$Q$1048576,6+((ROW()-2)*6),7)=0,"",INDEX('申請表 Application Form'!$B$5:$Q$1048576,6+((ROW()-2)*6),7))</f>
        <v/>
      </c>
      <c r="P85" s="22" t="str" cm="1">
        <f t="array" ref="P85">IF(INDEX('申請表 Application Form'!$B$5:$Q$1048576,7+((ROW()-2)*6),6)=0,"",INDEX('申請表 Application Form'!$B$5:$Q$1048576,7+((ROW()-2)*6),6))</f>
        <v/>
      </c>
      <c r="Q85" s="22" t="str" cm="1">
        <f t="array" ref="Q85">IF(INDEX('申請表 Application Form'!$B$5:$Q$1048576,7+((ROW()-2)*6),7)=0,"",INDEX('申請表 Application Form'!$B$5:$Q$1048576,7+((ROW()-2)*6),7))</f>
        <v/>
      </c>
      <c r="R85" s="14" t="str" cm="1">
        <f t="array" ref="R85">IF(INDEX('申請表 Application Form'!$B$5:$Q$1048576,ROW()*6-10,COLUMN()-10)=0,"",INDEX('申請表 Application Form'!$B$5:$Q$1048576,ROW()*6-10,COLUMN()-10))</f>
        <v/>
      </c>
      <c r="S85" s="21" t="str" cm="1">
        <f t="array" ref="S85">IF(INDEX('申請表 Application Form'!$B$5:$Q$1048576,ROW()*6-10,COLUMN()-10)=0,"",INDEX('申請表 Application Form'!$B$5:$Q$1048576,ROW()*6-10,COLUMN()-10))</f>
        <v/>
      </c>
      <c r="T85" s="21" t="str" cm="1">
        <f t="array" ref="T85">IF(INDEX('申請表 Application Form'!$B$5:$Q$1048576,ROW()*6-10,COLUMN()-10)=0,"",INDEX('申請表 Application Form'!$B$5:$Q$1048576,ROW()*6-10,COLUMN()-10))</f>
        <v/>
      </c>
      <c r="U85" s="22" t="str" cm="1">
        <f t="array" ref="U85">IF(INDEX('申請表 Application Form'!$B$5:$Q$1048576,ROW()*6-10,COLUMN()-10)=0,"",INDEX('申請表 Application Form'!$B$5:$Q$1048576,ROW()*6-10,COLUMN()-10))</f>
        <v/>
      </c>
      <c r="V85" s="21" t="str" cm="1">
        <f t="array" ref="V85">IF(INDEX('申請表 Application Form'!$B$5:$Q$1048576,ROW()*6-10,COLUMN()-10)=0,"",INDEX('申請表 Application Form'!$B$5:$Q$1048576,ROW()*6-10,COLUMN()-10))</f>
        <v/>
      </c>
      <c r="W85" s="22" t="str" cm="1">
        <f t="array" ref="W85">INDEX('申請表 Application Form'!$B$5:$Q$1048576,ROW()*6-10,COLUMN()-10)</f>
        <v/>
      </c>
      <c r="X85" s="21" t="str" cm="1">
        <f t="array" ref="X85">IF(INDEX('申請表 Application Form'!$B$5:$Q$1048576,ROW()*6-10,COLUMN()-10)=0,"",INDEX('申請表 Application Form'!$B$5:$Q$1048576,ROW()*6-10,COLUMN()-10))</f>
        <v/>
      </c>
      <c r="Y85" s="21" t="str" cm="1">
        <f t="array" ref="Y85">INDEX('申請表 Application Form'!$B$5:$Q$1048576,ROW()*6-10,COLUMN()-10)</f>
        <v/>
      </c>
      <c r="Z85" s="22" t="str" cm="1">
        <f t="array" ref="Z85">IF(INDEX('申請表 Application Form'!$B$5:$Q$1048576,ROW()*6-10,COLUMN()-10)=0,"",INDEX('申請表 Application Form'!$B$5:$Q$1048576,ROW()*6-10,COLUMN()-10))</f>
        <v/>
      </c>
    </row>
    <row r="86" spans="1:26">
      <c r="A86" s="21" t="str" cm="1">
        <f t="array" ref="A86">INDEX('申請表 Application Form'!$B$5:$Q$1048576,ROW()*6-10,COLUMN())</f>
        <v/>
      </c>
      <c r="B86" s="22" t="str" cm="1">
        <f t="array" ref="B86">IF(INDEX('申請表 Application Form'!$B$5:$Q$1048576,ROW()*6-10,COLUMN())=0,"",INDEX('申請表 Application Form'!$B$5:$Q$1048576,ROW()*6-10,COLUMN()))</f>
        <v/>
      </c>
      <c r="C86" s="21" t="str" cm="1">
        <f t="array" ref="C86">IF(INDEX('申請表 Application Form'!$B$5:$Q$1048576,ROW()*6-10,COLUMN())=0,"",INDEX('申請表 Application Form'!$B$5:$Q$1048576,ROW()*6-10,COLUMN()))</f>
        <v/>
      </c>
      <c r="D86" s="22" t="str" cm="1">
        <f t="array" ref="D86">IF(INDEX('申請表 Application Form'!$B$5:$Q$1048576,ROW()*6-10,COLUMN())=0,"",INDEX('申請表 Application Form'!$B$5:$Q$1048576,ROW()*6-10,COLUMN()))</f>
        <v/>
      </c>
      <c r="E86" s="22" t="str" cm="1">
        <f t="array" ref="E86">INDEX('申請表 Application Form'!$B$5:$Q$1048576,2+((ROW()-2)*6),5)</f>
        <v xml:space="preserve"> </v>
      </c>
      <c r="F86" s="22" t="str" cm="1">
        <f t="array" ref="F86">IF(INDEX('申請表 Application Form'!$B$5:$Q$1048576,2+((ROW()-2)*6),6)=0,"",INDEX('申請表 Application Form'!$B$5:$Q$1048576,2+((ROW()-2)*6),6))</f>
        <v/>
      </c>
      <c r="G86" s="22" t="str" cm="1">
        <f t="array" ref="G86">IF(INDEX('申請表 Application Form'!$B$5:$Q$1048576,2+((ROW()-2)*6),7)=0,"",INDEX('申請表 Application Form'!$B$5:$Q$1048576,2+((ROW()-2)*6),7))</f>
        <v/>
      </c>
      <c r="H86" s="22" t="str" cm="1">
        <f t="array" ref="H86">IF(INDEX('申請表 Application Form'!$B$5:$Q$1048576,3+((ROW()-2)*6),6)=0,"",INDEX('申請表 Application Form'!$B$5:$Q$1048576,3+((ROW()-2)*6),6))</f>
        <v/>
      </c>
      <c r="I86" s="22" t="str" cm="1">
        <f t="array" ref="I86">IF(INDEX('申請表 Application Form'!$B$5:$Q$1048576,3+((ROW()-2)*6),7)=0,"",INDEX('申請表 Application Form'!$B$5:$Q$1048576,3+((ROW()-2)*6),7))</f>
        <v/>
      </c>
      <c r="J86" s="22" t="str" cm="1">
        <f t="array" ref="J86">IF(INDEX('申請表 Application Form'!$B$5:$Q$1048576,4+((ROW()-2)*6),6)=0,"",INDEX('申請表 Application Form'!$B$5:$Q$1048576,4+((ROW()-2)*6),6))</f>
        <v/>
      </c>
      <c r="K86" s="22" t="str" cm="1">
        <f t="array" ref="K86">IF(INDEX('申請表 Application Form'!$B$5:$Q$1048576,4+((ROW()-2)*6),7)=0,"",INDEX('申請表 Application Form'!$B$5:$Q$1048576,4+((ROW()-2)*6),7))</f>
        <v/>
      </c>
      <c r="L86" s="22" t="str" cm="1">
        <f t="array" ref="L86">IF(INDEX('申請表 Application Form'!$B$5:$Q$1048576,5+((ROW()-2)*6),6)=0,"",INDEX('申請表 Application Form'!$B$5:$Q$1048576,5+((ROW()-2)*6),6))</f>
        <v/>
      </c>
      <c r="M86" s="22" t="str" cm="1">
        <f t="array" ref="M86">IF(INDEX('申請表 Application Form'!$B$5:$Q$1048576,5+((ROW()-2)*6),7)=0,"",INDEX('申請表 Application Form'!$B$5:$Q$1048576,5+((ROW()-2)*6),7))</f>
        <v/>
      </c>
      <c r="N86" s="22" t="str" cm="1">
        <f t="array" ref="N86">IF(INDEX('申請表 Application Form'!$B$5:$Q$1048576,6+((ROW()-2)*6),6)=0,"",INDEX('申請表 Application Form'!$B$5:$Q$1048576,6+((ROW()-2)*6),6))</f>
        <v/>
      </c>
      <c r="O86" s="22" t="str" cm="1">
        <f t="array" ref="O86">IF(INDEX('申請表 Application Form'!$B$5:$Q$1048576,6+((ROW()-2)*6),7)=0,"",INDEX('申請表 Application Form'!$B$5:$Q$1048576,6+((ROW()-2)*6),7))</f>
        <v/>
      </c>
      <c r="P86" s="22" t="str" cm="1">
        <f t="array" ref="P86">IF(INDEX('申請表 Application Form'!$B$5:$Q$1048576,7+((ROW()-2)*6),6)=0,"",INDEX('申請表 Application Form'!$B$5:$Q$1048576,7+((ROW()-2)*6),6))</f>
        <v/>
      </c>
      <c r="Q86" s="22" t="str" cm="1">
        <f t="array" ref="Q86">IF(INDEX('申請表 Application Form'!$B$5:$Q$1048576,7+((ROW()-2)*6),7)=0,"",INDEX('申請表 Application Form'!$B$5:$Q$1048576,7+((ROW()-2)*6),7))</f>
        <v/>
      </c>
      <c r="R86" s="14" t="str" cm="1">
        <f t="array" ref="R86">IF(INDEX('申請表 Application Form'!$B$5:$Q$1048576,ROW()*6-10,COLUMN()-10)=0,"",INDEX('申請表 Application Form'!$B$5:$Q$1048576,ROW()*6-10,COLUMN()-10))</f>
        <v/>
      </c>
      <c r="S86" s="21" t="str" cm="1">
        <f t="array" ref="S86">IF(INDEX('申請表 Application Form'!$B$5:$Q$1048576,ROW()*6-10,COLUMN()-10)=0,"",INDEX('申請表 Application Form'!$B$5:$Q$1048576,ROW()*6-10,COLUMN()-10))</f>
        <v/>
      </c>
      <c r="T86" s="21" t="str" cm="1">
        <f t="array" ref="T86">IF(INDEX('申請表 Application Form'!$B$5:$Q$1048576,ROW()*6-10,COLUMN()-10)=0,"",INDEX('申請表 Application Form'!$B$5:$Q$1048576,ROW()*6-10,COLUMN()-10))</f>
        <v/>
      </c>
      <c r="U86" s="22" t="str" cm="1">
        <f t="array" ref="U86">IF(INDEX('申請表 Application Form'!$B$5:$Q$1048576,ROW()*6-10,COLUMN()-10)=0,"",INDEX('申請表 Application Form'!$B$5:$Q$1048576,ROW()*6-10,COLUMN()-10))</f>
        <v/>
      </c>
      <c r="V86" s="21" t="str" cm="1">
        <f t="array" ref="V86">IF(INDEX('申請表 Application Form'!$B$5:$Q$1048576,ROW()*6-10,COLUMN()-10)=0,"",INDEX('申請表 Application Form'!$B$5:$Q$1048576,ROW()*6-10,COLUMN()-10))</f>
        <v/>
      </c>
      <c r="W86" s="22" t="str" cm="1">
        <f t="array" ref="W86">INDEX('申請表 Application Form'!$B$5:$Q$1048576,ROW()*6-10,COLUMN()-10)</f>
        <v/>
      </c>
      <c r="X86" s="21" t="str" cm="1">
        <f t="array" ref="X86">IF(INDEX('申請表 Application Form'!$B$5:$Q$1048576,ROW()*6-10,COLUMN()-10)=0,"",INDEX('申請表 Application Form'!$B$5:$Q$1048576,ROW()*6-10,COLUMN()-10))</f>
        <v/>
      </c>
      <c r="Y86" s="21" t="str" cm="1">
        <f t="array" ref="Y86">INDEX('申請表 Application Form'!$B$5:$Q$1048576,ROW()*6-10,COLUMN()-10)</f>
        <v/>
      </c>
      <c r="Z86" s="22" t="str" cm="1">
        <f t="array" ref="Z86">IF(INDEX('申請表 Application Form'!$B$5:$Q$1048576,ROW()*6-10,COLUMN()-10)=0,"",INDEX('申請表 Application Form'!$B$5:$Q$1048576,ROW()*6-10,COLUMN()-10))</f>
        <v/>
      </c>
    </row>
    <row r="87" spans="1:26">
      <c r="A87" s="21" t="str" cm="1">
        <f t="array" ref="A87">INDEX('申請表 Application Form'!$B$5:$Q$1048576,ROW()*6-10,COLUMN())</f>
        <v/>
      </c>
      <c r="B87" s="22" t="str" cm="1">
        <f t="array" ref="B87">IF(INDEX('申請表 Application Form'!$B$5:$Q$1048576,ROW()*6-10,COLUMN())=0,"",INDEX('申請表 Application Form'!$B$5:$Q$1048576,ROW()*6-10,COLUMN()))</f>
        <v/>
      </c>
      <c r="C87" s="21" t="str" cm="1">
        <f t="array" ref="C87">IF(INDEX('申請表 Application Form'!$B$5:$Q$1048576,ROW()*6-10,COLUMN())=0,"",INDEX('申請表 Application Form'!$B$5:$Q$1048576,ROW()*6-10,COLUMN()))</f>
        <v/>
      </c>
      <c r="D87" s="22" t="str" cm="1">
        <f t="array" ref="D87">IF(INDEX('申請表 Application Form'!$B$5:$Q$1048576,ROW()*6-10,COLUMN())=0,"",INDEX('申請表 Application Form'!$B$5:$Q$1048576,ROW()*6-10,COLUMN()))</f>
        <v/>
      </c>
      <c r="E87" s="22" t="str" cm="1">
        <f t="array" ref="E87">INDEX('申請表 Application Form'!$B$5:$Q$1048576,2+((ROW()-2)*6),5)</f>
        <v xml:space="preserve"> </v>
      </c>
      <c r="F87" s="22" t="str" cm="1">
        <f t="array" ref="F87">IF(INDEX('申請表 Application Form'!$B$5:$Q$1048576,2+((ROW()-2)*6),6)=0,"",INDEX('申請表 Application Form'!$B$5:$Q$1048576,2+((ROW()-2)*6),6))</f>
        <v/>
      </c>
      <c r="G87" s="22" t="str" cm="1">
        <f t="array" ref="G87">IF(INDEX('申請表 Application Form'!$B$5:$Q$1048576,2+((ROW()-2)*6),7)=0,"",INDEX('申請表 Application Form'!$B$5:$Q$1048576,2+((ROW()-2)*6),7))</f>
        <v/>
      </c>
      <c r="H87" s="22" t="str" cm="1">
        <f t="array" ref="H87">IF(INDEX('申請表 Application Form'!$B$5:$Q$1048576,3+((ROW()-2)*6),6)=0,"",INDEX('申請表 Application Form'!$B$5:$Q$1048576,3+((ROW()-2)*6),6))</f>
        <v/>
      </c>
      <c r="I87" s="22" t="str" cm="1">
        <f t="array" ref="I87">IF(INDEX('申請表 Application Form'!$B$5:$Q$1048576,3+((ROW()-2)*6),7)=0,"",INDEX('申請表 Application Form'!$B$5:$Q$1048576,3+((ROW()-2)*6),7))</f>
        <v/>
      </c>
      <c r="J87" s="22" t="str" cm="1">
        <f t="array" ref="J87">IF(INDEX('申請表 Application Form'!$B$5:$Q$1048576,4+((ROW()-2)*6),6)=0,"",INDEX('申請表 Application Form'!$B$5:$Q$1048576,4+((ROW()-2)*6),6))</f>
        <v/>
      </c>
      <c r="K87" s="22" t="str" cm="1">
        <f t="array" ref="K87">IF(INDEX('申請表 Application Form'!$B$5:$Q$1048576,4+((ROW()-2)*6),7)=0,"",INDEX('申請表 Application Form'!$B$5:$Q$1048576,4+((ROW()-2)*6),7))</f>
        <v/>
      </c>
      <c r="L87" s="22" t="str" cm="1">
        <f t="array" ref="L87">IF(INDEX('申請表 Application Form'!$B$5:$Q$1048576,5+((ROW()-2)*6),6)=0,"",INDEX('申請表 Application Form'!$B$5:$Q$1048576,5+((ROW()-2)*6),6))</f>
        <v/>
      </c>
      <c r="M87" s="22" t="str" cm="1">
        <f t="array" ref="M87">IF(INDEX('申請表 Application Form'!$B$5:$Q$1048576,5+((ROW()-2)*6),7)=0,"",INDEX('申請表 Application Form'!$B$5:$Q$1048576,5+((ROW()-2)*6),7))</f>
        <v/>
      </c>
      <c r="N87" s="22" t="str" cm="1">
        <f t="array" ref="N87">IF(INDEX('申請表 Application Form'!$B$5:$Q$1048576,6+((ROW()-2)*6),6)=0,"",INDEX('申請表 Application Form'!$B$5:$Q$1048576,6+((ROW()-2)*6),6))</f>
        <v/>
      </c>
      <c r="O87" s="22" t="str" cm="1">
        <f t="array" ref="O87">IF(INDEX('申請表 Application Form'!$B$5:$Q$1048576,6+((ROW()-2)*6),7)=0,"",INDEX('申請表 Application Form'!$B$5:$Q$1048576,6+((ROW()-2)*6),7))</f>
        <v/>
      </c>
      <c r="P87" s="22" t="str" cm="1">
        <f t="array" ref="P87">IF(INDEX('申請表 Application Form'!$B$5:$Q$1048576,7+((ROW()-2)*6),6)=0,"",INDEX('申請表 Application Form'!$B$5:$Q$1048576,7+((ROW()-2)*6),6))</f>
        <v/>
      </c>
      <c r="Q87" s="22" t="str" cm="1">
        <f t="array" ref="Q87">IF(INDEX('申請表 Application Form'!$B$5:$Q$1048576,7+((ROW()-2)*6),7)=0,"",INDEX('申請表 Application Form'!$B$5:$Q$1048576,7+((ROW()-2)*6),7))</f>
        <v/>
      </c>
      <c r="R87" s="14" t="str" cm="1">
        <f t="array" ref="R87">IF(INDEX('申請表 Application Form'!$B$5:$Q$1048576,ROW()*6-10,COLUMN()-10)=0,"",INDEX('申請表 Application Form'!$B$5:$Q$1048576,ROW()*6-10,COLUMN()-10))</f>
        <v/>
      </c>
      <c r="S87" s="21" t="str" cm="1">
        <f t="array" ref="S87">IF(INDEX('申請表 Application Form'!$B$5:$Q$1048576,ROW()*6-10,COLUMN()-10)=0,"",INDEX('申請表 Application Form'!$B$5:$Q$1048576,ROW()*6-10,COLUMN()-10))</f>
        <v/>
      </c>
      <c r="T87" s="21" t="str" cm="1">
        <f t="array" ref="T87">IF(INDEX('申請表 Application Form'!$B$5:$Q$1048576,ROW()*6-10,COLUMN()-10)=0,"",INDEX('申請表 Application Form'!$B$5:$Q$1048576,ROW()*6-10,COLUMN()-10))</f>
        <v/>
      </c>
      <c r="U87" s="22" t="str" cm="1">
        <f t="array" ref="U87">IF(INDEX('申請表 Application Form'!$B$5:$Q$1048576,ROW()*6-10,COLUMN()-10)=0,"",INDEX('申請表 Application Form'!$B$5:$Q$1048576,ROW()*6-10,COLUMN()-10))</f>
        <v/>
      </c>
      <c r="V87" s="21" t="str" cm="1">
        <f t="array" ref="V87">IF(INDEX('申請表 Application Form'!$B$5:$Q$1048576,ROW()*6-10,COLUMN()-10)=0,"",INDEX('申請表 Application Form'!$B$5:$Q$1048576,ROW()*6-10,COLUMN()-10))</f>
        <v/>
      </c>
      <c r="W87" s="22" t="str" cm="1">
        <f t="array" ref="W87">INDEX('申請表 Application Form'!$B$5:$Q$1048576,ROW()*6-10,COLUMN()-10)</f>
        <v/>
      </c>
      <c r="X87" s="21" t="str" cm="1">
        <f t="array" ref="X87">IF(INDEX('申請表 Application Form'!$B$5:$Q$1048576,ROW()*6-10,COLUMN()-10)=0,"",INDEX('申請表 Application Form'!$B$5:$Q$1048576,ROW()*6-10,COLUMN()-10))</f>
        <v/>
      </c>
      <c r="Y87" s="21" t="str" cm="1">
        <f t="array" ref="Y87">INDEX('申請表 Application Form'!$B$5:$Q$1048576,ROW()*6-10,COLUMN()-10)</f>
        <v/>
      </c>
      <c r="Z87" s="22" t="str" cm="1">
        <f t="array" ref="Z87">IF(INDEX('申請表 Application Form'!$B$5:$Q$1048576,ROW()*6-10,COLUMN()-10)=0,"",INDEX('申請表 Application Form'!$B$5:$Q$1048576,ROW()*6-10,COLUMN()-10))</f>
        <v/>
      </c>
    </row>
    <row r="88" spans="1:26">
      <c r="A88" s="21" t="str" cm="1">
        <f t="array" ref="A88">INDEX('申請表 Application Form'!$B$5:$Q$1048576,ROW()*6-10,COLUMN())</f>
        <v/>
      </c>
      <c r="B88" s="22" t="str" cm="1">
        <f t="array" ref="B88">IF(INDEX('申請表 Application Form'!$B$5:$Q$1048576,ROW()*6-10,COLUMN())=0,"",INDEX('申請表 Application Form'!$B$5:$Q$1048576,ROW()*6-10,COLUMN()))</f>
        <v/>
      </c>
      <c r="C88" s="21" t="str" cm="1">
        <f t="array" ref="C88">IF(INDEX('申請表 Application Form'!$B$5:$Q$1048576,ROW()*6-10,COLUMN())=0,"",INDEX('申請表 Application Form'!$B$5:$Q$1048576,ROW()*6-10,COLUMN()))</f>
        <v/>
      </c>
      <c r="D88" s="22" t="str" cm="1">
        <f t="array" ref="D88">IF(INDEX('申請表 Application Form'!$B$5:$Q$1048576,ROW()*6-10,COLUMN())=0,"",INDEX('申請表 Application Form'!$B$5:$Q$1048576,ROW()*6-10,COLUMN()))</f>
        <v/>
      </c>
      <c r="E88" s="22" t="str" cm="1">
        <f t="array" ref="E88">INDEX('申請表 Application Form'!$B$5:$Q$1048576,2+((ROW()-2)*6),5)</f>
        <v xml:space="preserve"> </v>
      </c>
      <c r="F88" s="22" t="str" cm="1">
        <f t="array" ref="F88">IF(INDEX('申請表 Application Form'!$B$5:$Q$1048576,2+((ROW()-2)*6),6)=0,"",INDEX('申請表 Application Form'!$B$5:$Q$1048576,2+((ROW()-2)*6),6))</f>
        <v/>
      </c>
      <c r="G88" s="22" t="str" cm="1">
        <f t="array" ref="G88">IF(INDEX('申請表 Application Form'!$B$5:$Q$1048576,2+((ROW()-2)*6),7)=0,"",INDEX('申請表 Application Form'!$B$5:$Q$1048576,2+((ROW()-2)*6),7))</f>
        <v/>
      </c>
      <c r="H88" s="22" t="str" cm="1">
        <f t="array" ref="H88">IF(INDEX('申請表 Application Form'!$B$5:$Q$1048576,3+((ROW()-2)*6),6)=0,"",INDEX('申請表 Application Form'!$B$5:$Q$1048576,3+((ROW()-2)*6),6))</f>
        <v/>
      </c>
      <c r="I88" s="22" t="str" cm="1">
        <f t="array" ref="I88">IF(INDEX('申請表 Application Form'!$B$5:$Q$1048576,3+((ROW()-2)*6),7)=0,"",INDEX('申請表 Application Form'!$B$5:$Q$1048576,3+((ROW()-2)*6),7))</f>
        <v/>
      </c>
      <c r="J88" s="22" t="str" cm="1">
        <f t="array" ref="J88">IF(INDEX('申請表 Application Form'!$B$5:$Q$1048576,4+((ROW()-2)*6),6)=0,"",INDEX('申請表 Application Form'!$B$5:$Q$1048576,4+((ROW()-2)*6),6))</f>
        <v/>
      </c>
      <c r="K88" s="22" t="str" cm="1">
        <f t="array" ref="K88">IF(INDEX('申請表 Application Form'!$B$5:$Q$1048576,4+((ROW()-2)*6),7)=0,"",INDEX('申請表 Application Form'!$B$5:$Q$1048576,4+((ROW()-2)*6),7))</f>
        <v/>
      </c>
      <c r="L88" s="22" t="str" cm="1">
        <f t="array" ref="L88">IF(INDEX('申請表 Application Form'!$B$5:$Q$1048576,5+((ROW()-2)*6),6)=0,"",INDEX('申請表 Application Form'!$B$5:$Q$1048576,5+((ROW()-2)*6),6))</f>
        <v/>
      </c>
      <c r="M88" s="22" t="str" cm="1">
        <f t="array" ref="M88">IF(INDEX('申請表 Application Form'!$B$5:$Q$1048576,5+((ROW()-2)*6),7)=0,"",INDEX('申請表 Application Form'!$B$5:$Q$1048576,5+((ROW()-2)*6),7))</f>
        <v/>
      </c>
      <c r="N88" s="22" t="str" cm="1">
        <f t="array" ref="N88">IF(INDEX('申請表 Application Form'!$B$5:$Q$1048576,6+((ROW()-2)*6),6)=0,"",INDEX('申請表 Application Form'!$B$5:$Q$1048576,6+((ROW()-2)*6),6))</f>
        <v/>
      </c>
      <c r="O88" s="22" t="str" cm="1">
        <f t="array" ref="O88">IF(INDEX('申請表 Application Form'!$B$5:$Q$1048576,6+((ROW()-2)*6),7)=0,"",INDEX('申請表 Application Form'!$B$5:$Q$1048576,6+((ROW()-2)*6),7))</f>
        <v/>
      </c>
      <c r="P88" s="22" t="str" cm="1">
        <f t="array" ref="P88">IF(INDEX('申請表 Application Form'!$B$5:$Q$1048576,7+((ROW()-2)*6),6)=0,"",INDEX('申請表 Application Form'!$B$5:$Q$1048576,7+((ROW()-2)*6),6))</f>
        <v/>
      </c>
      <c r="Q88" s="22" t="str" cm="1">
        <f t="array" ref="Q88">IF(INDEX('申請表 Application Form'!$B$5:$Q$1048576,7+((ROW()-2)*6),7)=0,"",INDEX('申請表 Application Form'!$B$5:$Q$1048576,7+((ROW()-2)*6),7))</f>
        <v/>
      </c>
      <c r="R88" s="14" t="str" cm="1">
        <f t="array" ref="R88">IF(INDEX('申請表 Application Form'!$B$5:$Q$1048576,ROW()*6-10,COLUMN()-10)=0,"",INDEX('申請表 Application Form'!$B$5:$Q$1048576,ROW()*6-10,COLUMN()-10))</f>
        <v/>
      </c>
      <c r="S88" s="21" t="str" cm="1">
        <f t="array" ref="S88">IF(INDEX('申請表 Application Form'!$B$5:$Q$1048576,ROW()*6-10,COLUMN()-10)=0,"",INDEX('申請表 Application Form'!$B$5:$Q$1048576,ROW()*6-10,COLUMN()-10))</f>
        <v/>
      </c>
      <c r="T88" s="21" t="str" cm="1">
        <f t="array" ref="T88">IF(INDEX('申請表 Application Form'!$B$5:$Q$1048576,ROW()*6-10,COLUMN()-10)=0,"",INDEX('申請表 Application Form'!$B$5:$Q$1048576,ROW()*6-10,COLUMN()-10))</f>
        <v/>
      </c>
      <c r="U88" s="22" t="str" cm="1">
        <f t="array" ref="U88">IF(INDEX('申請表 Application Form'!$B$5:$Q$1048576,ROW()*6-10,COLUMN()-10)=0,"",INDEX('申請表 Application Form'!$B$5:$Q$1048576,ROW()*6-10,COLUMN()-10))</f>
        <v/>
      </c>
      <c r="V88" s="21" t="str" cm="1">
        <f t="array" ref="V88">IF(INDEX('申請表 Application Form'!$B$5:$Q$1048576,ROW()*6-10,COLUMN()-10)=0,"",INDEX('申請表 Application Form'!$B$5:$Q$1048576,ROW()*6-10,COLUMN()-10))</f>
        <v/>
      </c>
      <c r="W88" s="22" t="str" cm="1">
        <f t="array" ref="W88">INDEX('申請表 Application Form'!$B$5:$Q$1048576,ROW()*6-10,COLUMN()-10)</f>
        <v/>
      </c>
      <c r="X88" s="21" t="str" cm="1">
        <f t="array" ref="X88">IF(INDEX('申請表 Application Form'!$B$5:$Q$1048576,ROW()*6-10,COLUMN()-10)=0,"",INDEX('申請表 Application Form'!$B$5:$Q$1048576,ROW()*6-10,COLUMN()-10))</f>
        <v/>
      </c>
      <c r="Y88" s="21" t="str" cm="1">
        <f t="array" ref="Y88">INDEX('申請表 Application Form'!$B$5:$Q$1048576,ROW()*6-10,COLUMN()-10)</f>
        <v/>
      </c>
      <c r="Z88" s="22" t="str" cm="1">
        <f t="array" ref="Z88">IF(INDEX('申請表 Application Form'!$B$5:$Q$1048576,ROW()*6-10,COLUMN()-10)=0,"",INDEX('申請表 Application Form'!$B$5:$Q$1048576,ROW()*6-10,COLUMN()-10))</f>
        <v/>
      </c>
    </row>
    <row r="89" spans="1:26">
      <c r="A89" s="21" t="str" cm="1">
        <f t="array" ref="A89">INDEX('申請表 Application Form'!$B$5:$Q$1048576,ROW()*6-10,COLUMN())</f>
        <v/>
      </c>
      <c r="B89" s="22" t="str" cm="1">
        <f t="array" ref="B89">IF(INDEX('申請表 Application Form'!$B$5:$Q$1048576,ROW()*6-10,COLUMN())=0,"",INDEX('申請表 Application Form'!$B$5:$Q$1048576,ROW()*6-10,COLUMN()))</f>
        <v/>
      </c>
      <c r="C89" s="21" t="str" cm="1">
        <f t="array" ref="C89">IF(INDEX('申請表 Application Form'!$B$5:$Q$1048576,ROW()*6-10,COLUMN())=0,"",INDEX('申請表 Application Form'!$B$5:$Q$1048576,ROW()*6-10,COLUMN()))</f>
        <v/>
      </c>
      <c r="D89" s="22" t="str" cm="1">
        <f t="array" ref="D89">IF(INDEX('申請表 Application Form'!$B$5:$Q$1048576,ROW()*6-10,COLUMN())=0,"",INDEX('申請表 Application Form'!$B$5:$Q$1048576,ROW()*6-10,COLUMN()))</f>
        <v/>
      </c>
      <c r="E89" s="22" t="str" cm="1">
        <f t="array" ref="E89">INDEX('申請表 Application Form'!$B$5:$Q$1048576,2+((ROW()-2)*6),5)</f>
        <v xml:space="preserve"> </v>
      </c>
      <c r="F89" s="22" t="str" cm="1">
        <f t="array" ref="F89">IF(INDEX('申請表 Application Form'!$B$5:$Q$1048576,2+((ROW()-2)*6),6)=0,"",INDEX('申請表 Application Form'!$B$5:$Q$1048576,2+((ROW()-2)*6),6))</f>
        <v/>
      </c>
      <c r="G89" s="22" t="str" cm="1">
        <f t="array" ref="G89">IF(INDEX('申請表 Application Form'!$B$5:$Q$1048576,2+((ROW()-2)*6),7)=0,"",INDEX('申請表 Application Form'!$B$5:$Q$1048576,2+((ROW()-2)*6),7))</f>
        <v/>
      </c>
      <c r="H89" s="22" t="str" cm="1">
        <f t="array" ref="H89">IF(INDEX('申請表 Application Form'!$B$5:$Q$1048576,3+((ROW()-2)*6),6)=0,"",INDEX('申請表 Application Form'!$B$5:$Q$1048576,3+((ROW()-2)*6),6))</f>
        <v/>
      </c>
      <c r="I89" s="22" t="str" cm="1">
        <f t="array" ref="I89">IF(INDEX('申請表 Application Form'!$B$5:$Q$1048576,3+((ROW()-2)*6),7)=0,"",INDEX('申請表 Application Form'!$B$5:$Q$1048576,3+((ROW()-2)*6),7))</f>
        <v/>
      </c>
      <c r="J89" s="22" t="str" cm="1">
        <f t="array" ref="J89">IF(INDEX('申請表 Application Form'!$B$5:$Q$1048576,4+((ROW()-2)*6),6)=0,"",INDEX('申請表 Application Form'!$B$5:$Q$1048576,4+((ROW()-2)*6),6))</f>
        <v/>
      </c>
      <c r="K89" s="22" t="str" cm="1">
        <f t="array" ref="K89">IF(INDEX('申請表 Application Form'!$B$5:$Q$1048576,4+((ROW()-2)*6),7)=0,"",INDEX('申請表 Application Form'!$B$5:$Q$1048576,4+((ROW()-2)*6),7))</f>
        <v/>
      </c>
      <c r="L89" s="22" t="str" cm="1">
        <f t="array" ref="L89">IF(INDEX('申請表 Application Form'!$B$5:$Q$1048576,5+((ROW()-2)*6),6)=0,"",INDEX('申請表 Application Form'!$B$5:$Q$1048576,5+((ROW()-2)*6),6))</f>
        <v/>
      </c>
      <c r="M89" s="22" t="str" cm="1">
        <f t="array" ref="M89">IF(INDEX('申請表 Application Form'!$B$5:$Q$1048576,5+((ROW()-2)*6),7)=0,"",INDEX('申請表 Application Form'!$B$5:$Q$1048576,5+((ROW()-2)*6),7))</f>
        <v/>
      </c>
      <c r="N89" s="22" t="str" cm="1">
        <f t="array" ref="N89">IF(INDEX('申請表 Application Form'!$B$5:$Q$1048576,6+((ROW()-2)*6),6)=0,"",INDEX('申請表 Application Form'!$B$5:$Q$1048576,6+((ROW()-2)*6),6))</f>
        <v/>
      </c>
      <c r="O89" s="22" t="str" cm="1">
        <f t="array" ref="O89">IF(INDEX('申請表 Application Form'!$B$5:$Q$1048576,6+((ROW()-2)*6),7)=0,"",INDEX('申請表 Application Form'!$B$5:$Q$1048576,6+((ROW()-2)*6),7))</f>
        <v/>
      </c>
      <c r="P89" s="22" t="str" cm="1">
        <f t="array" ref="P89">IF(INDEX('申請表 Application Form'!$B$5:$Q$1048576,7+((ROW()-2)*6),6)=0,"",INDEX('申請表 Application Form'!$B$5:$Q$1048576,7+((ROW()-2)*6),6))</f>
        <v/>
      </c>
      <c r="Q89" s="22" t="str" cm="1">
        <f t="array" ref="Q89">IF(INDEX('申請表 Application Form'!$B$5:$Q$1048576,7+((ROW()-2)*6),7)=0,"",INDEX('申請表 Application Form'!$B$5:$Q$1048576,7+((ROW()-2)*6),7))</f>
        <v/>
      </c>
      <c r="R89" s="14" t="str" cm="1">
        <f t="array" ref="R89">IF(INDEX('申請表 Application Form'!$B$5:$Q$1048576,ROW()*6-10,COLUMN()-10)=0,"",INDEX('申請表 Application Form'!$B$5:$Q$1048576,ROW()*6-10,COLUMN()-10))</f>
        <v/>
      </c>
      <c r="S89" s="21" t="str" cm="1">
        <f t="array" ref="S89">IF(INDEX('申請表 Application Form'!$B$5:$Q$1048576,ROW()*6-10,COLUMN()-10)=0,"",INDEX('申請表 Application Form'!$B$5:$Q$1048576,ROW()*6-10,COLUMN()-10))</f>
        <v/>
      </c>
      <c r="T89" s="21" t="str" cm="1">
        <f t="array" ref="T89">IF(INDEX('申請表 Application Form'!$B$5:$Q$1048576,ROW()*6-10,COLUMN()-10)=0,"",INDEX('申請表 Application Form'!$B$5:$Q$1048576,ROW()*6-10,COLUMN()-10))</f>
        <v/>
      </c>
      <c r="U89" s="22" t="str" cm="1">
        <f t="array" ref="U89">IF(INDEX('申請表 Application Form'!$B$5:$Q$1048576,ROW()*6-10,COLUMN()-10)=0,"",INDEX('申請表 Application Form'!$B$5:$Q$1048576,ROW()*6-10,COLUMN()-10))</f>
        <v/>
      </c>
      <c r="V89" s="21" t="str" cm="1">
        <f t="array" ref="V89">IF(INDEX('申請表 Application Form'!$B$5:$Q$1048576,ROW()*6-10,COLUMN()-10)=0,"",INDEX('申請表 Application Form'!$B$5:$Q$1048576,ROW()*6-10,COLUMN()-10))</f>
        <v/>
      </c>
      <c r="W89" s="22" t="str" cm="1">
        <f t="array" ref="W89">INDEX('申請表 Application Form'!$B$5:$Q$1048576,ROW()*6-10,COLUMN()-10)</f>
        <v/>
      </c>
      <c r="X89" s="21" t="str" cm="1">
        <f t="array" ref="X89">IF(INDEX('申請表 Application Form'!$B$5:$Q$1048576,ROW()*6-10,COLUMN()-10)=0,"",INDEX('申請表 Application Form'!$B$5:$Q$1048576,ROW()*6-10,COLUMN()-10))</f>
        <v/>
      </c>
      <c r="Y89" s="21" t="str" cm="1">
        <f t="array" ref="Y89">INDEX('申請表 Application Form'!$B$5:$Q$1048576,ROW()*6-10,COLUMN()-10)</f>
        <v/>
      </c>
      <c r="Z89" s="22" t="str" cm="1">
        <f t="array" ref="Z89">IF(INDEX('申請表 Application Form'!$B$5:$Q$1048576,ROW()*6-10,COLUMN()-10)=0,"",INDEX('申請表 Application Form'!$B$5:$Q$1048576,ROW()*6-10,COLUMN()-10))</f>
        <v/>
      </c>
    </row>
    <row r="90" spans="1:26">
      <c r="A90" s="21" t="str" cm="1">
        <f t="array" ref="A90">INDEX('申請表 Application Form'!$B$5:$Q$1048576,ROW()*6-10,COLUMN())</f>
        <v/>
      </c>
      <c r="B90" s="22" t="str" cm="1">
        <f t="array" ref="B90">IF(INDEX('申請表 Application Form'!$B$5:$Q$1048576,ROW()*6-10,COLUMN())=0,"",INDEX('申請表 Application Form'!$B$5:$Q$1048576,ROW()*6-10,COLUMN()))</f>
        <v/>
      </c>
      <c r="C90" s="21" t="str" cm="1">
        <f t="array" ref="C90">IF(INDEX('申請表 Application Form'!$B$5:$Q$1048576,ROW()*6-10,COLUMN())=0,"",INDEX('申請表 Application Form'!$B$5:$Q$1048576,ROW()*6-10,COLUMN()))</f>
        <v/>
      </c>
      <c r="D90" s="22" t="str" cm="1">
        <f t="array" ref="D90">IF(INDEX('申請表 Application Form'!$B$5:$Q$1048576,ROW()*6-10,COLUMN())=0,"",INDEX('申請表 Application Form'!$B$5:$Q$1048576,ROW()*6-10,COLUMN()))</f>
        <v/>
      </c>
      <c r="E90" s="22" t="str" cm="1">
        <f t="array" ref="E90">INDEX('申請表 Application Form'!$B$5:$Q$1048576,2+((ROW()-2)*6),5)</f>
        <v xml:space="preserve"> </v>
      </c>
      <c r="F90" s="22" t="str" cm="1">
        <f t="array" ref="F90">IF(INDEX('申請表 Application Form'!$B$5:$Q$1048576,2+((ROW()-2)*6),6)=0,"",INDEX('申請表 Application Form'!$B$5:$Q$1048576,2+((ROW()-2)*6),6))</f>
        <v/>
      </c>
      <c r="G90" s="22" t="str" cm="1">
        <f t="array" ref="G90">IF(INDEX('申請表 Application Form'!$B$5:$Q$1048576,2+((ROW()-2)*6),7)=0,"",INDEX('申請表 Application Form'!$B$5:$Q$1048576,2+((ROW()-2)*6),7))</f>
        <v/>
      </c>
      <c r="H90" s="22" t="str" cm="1">
        <f t="array" ref="H90">IF(INDEX('申請表 Application Form'!$B$5:$Q$1048576,3+((ROW()-2)*6),6)=0,"",INDEX('申請表 Application Form'!$B$5:$Q$1048576,3+((ROW()-2)*6),6))</f>
        <v/>
      </c>
      <c r="I90" s="22" t="str" cm="1">
        <f t="array" ref="I90">IF(INDEX('申請表 Application Form'!$B$5:$Q$1048576,3+((ROW()-2)*6),7)=0,"",INDEX('申請表 Application Form'!$B$5:$Q$1048576,3+((ROW()-2)*6),7))</f>
        <v/>
      </c>
      <c r="J90" s="22" t="str" cm="1">
        <f t="array" ref="J90">IF(INDEX('申請表 Application Form'!$B$5:$Q$1048576,4+((ROW()-2)*6),6)=0,"",INDEX('申請表 Application Form'!$B$5:$Q$1048576,4+((ROW()-2)*6),6))</f>
        <v/>
      </c>
      <c r="K90" s="22" t="str" cm="1">
        <f t="array" ref="K90">IF(INDEX('申請表 Application Form'!$B$5:$Q$1048576,4+((ROW()-2)*6),7)=0,"",INDEX('申請表 Application Form'!$B$5:$Q$1048576,4+((ROW()-2)*6),7))</f>
        <v/>
      </c>
      <c r="L90" s="22" t="str" cm="1">
        <f t="array" ref="L90">IF(INDEX('申請表 Application Form'!$B$5:$Q$1048576,5+((ROW()-2)*6),6)=0,"",INDEX('申請表 Application Form'!$B$5:$Q$1048576,5+((ROW()-2)*6),6))</f>
        <v/>
      </c>
      <c r="M90" s="22" t="str" cm="1">
        <f t="array" ref="M90">IF(INDEX('申請表 Application Form'!$B$5:$Q$1048576,5+((ROW()-2)*6),7)=0,"",INDEX('申請表 Application Form'!$B$5:$Q$1048576,5+((ROW()-2)*6),7))</f>
        <v/>
      </c>
      <c r="N90" s="22" t="str" cm="1">
        <f t="array" ref="N90">IF(INDEX('申請表 Application Form'!$B$5:$Q$1048576,6+((ROW()-2)*6),6)=0,"",INDEX('申請表 Application Form'!$B$5:$Q$1048576,6+((ROW()-2)*6),6))</f>
        <v/>
      </c>
      <c r="O90" s="22" t="str" cm="1">
        <f t="array" ref="O90">IF(INDEX('申請表 Application Form'!$B$5:$Q$1048576,6+((ROW()-2)*6),7)=0,"",INDEX('申請表 Application Form'!$B$5:$Q$1048576,6+((ROW()-2)*6),7))</f>
        <v/>
      </c>
      <c r="P90" s="22" t="str" cm="1">
        <f t="array" ref="P90">IF(INDEX('申請表 Application Form'!$B$5:$Q$1048576,7+((ROW()-2)*6),6)=0,"",INDEX('申請表 Application Form'!$B$5:$Q$1048576,7+((ROW()-2)*6),6))</f>
        <v/>
      </c>
      <c r="Q90" s="22" t="str" cm="1">
        <f t="array" ref="Q90">IF(INDEX('申請表 Application Form'!$B$5:$Q$1048576,7+((ROW()-2)*6),7)=0,"",INDEX('申請表 Application Form'!$B$5:$Q$1048576,7+((ROW()-2)*6),7))</f>
        <v/>
      </c>
      <c r="R90" s="14" t="str" cm="1">
        <f t="array" ref="R90">IF(INDEX('申請表 Application Form'!$B$5:$Q$1048576,ROW()*6-10,COLUMN()-10)=0,"",INDEX('申請表 Application Form'!$B$5:$Q$1048576,ROW()*6-10,COLUMN()-10))</f>
        <v/>
      </c>
      <c r="S90" s="21" t="str" cm="1">
        <f t="array" ref="S90">IF(INDEX('申請表 Application Form'!$B$5:$Q$1048576,ROW()*6-10,COLUMN()-10)=0,"",INDEX('申請表 Application Form'!$B$5:$Q$1048576,ROW()*6-10,COLUMN()-10))</f>
        <v/>
      </c>
      <c r="T90" s="21" t="str" cm="1">
        <f t="array" ref="T90">IF(INDEX('申請表 Application Form'!$B$5:$Q$1048576,ROW()*6-10,COLUMN()-10)=0,"",INDEX('申請表 Application Form'!$B$5:$Q$1048576,ROW()*6-10,COLUMN()-10))</f>
        <v/>
      </c>
      <c r="U90" s="22" t="str" cm="1">
        <f t="array" ref="U90">IF(INDEX('申請表 Application Form'!$B$5:$Q$1048576,ROW()*6-10,COLUMN()-10)=0,"",INDEX('申請表 Application Form'!$B$5:$Q$1048576,ROW()*6-10,COLUMN()-10))</f>
        <v/>
      </c>
      <c r="V90" s="21" t="str" cm="1">
        <f t="array" ref="V90">IF(INDEX('申請表 Application Form'!$B$5:$Q$1048576,ROW()*6-10,COLUMN()-10)=0,"",INDEX('申請表 Application Form'!$B$5:$Q$1048576,ROW()*6-10,COLUMN()-10))</f>
        <v/>
      </c>
      <c r="W90" s="22" t="str" cm="1">
        <f t="array" ref="W90">INDEX('申請表 Application Form'!$B$5:$Q$1048576,ROW()*6-10,COLUMN()-10)</f>
        <v/>
      </c>
      <c r="X90" s="21" t="str" cm="1">
        <f t="array" ref="X90">IF(INDEX('申請表 Application Form'!$B$5:$Q$1048576,ROW()*6-10,COLUMN()-10)=0,"",INDEX('申請表 Application Form'!$B$5:$Q$1048576,ROW()*6-10,COLUMN()-10))</f>
        <v/>
      </c>
      <c r="Y90" s="21" t="str" cm="1">
        <f t="array" ref="Y90">INDEX('申請表 Application Form'!$B$5:$Q$1048576,ROW()*6-10,COLUMN()-10)</f>
        <v/>
      </c>
      <c r="Z90" s="22" t="str" cm="1">
        <f t="array" ref="Z90">IF(INDEX('申請表 Application Form'!$B$5:$Q$1048576,ROW()*6-10,COLUMN()-10)=0,"",INDEX('申請表 Application Form'!$B$5:$Q$1048576,ROW()*6-10,COLUMN()-10))</f>
        <v/>
      </c>
    </row>
    <row r="91" spans="1:26">
      <c r="A91" s="21" t="str" cm="1">
        <f t="array" ref="A91">INDEX('申請表 Application Form'!$B$5:$Q$1048576,ROW()*6-10,COLUMN())</f>
        <v/>
      </c>
      <c r="B91" s="22" t="str" cm="1">
        <f t="array" ref="B91">IF(INDEX('申請表 Application Form'!$B$5:$Q$1048576,ROW()*6-10,COLUMN())=0,"",INDEX('申請表 Application Form'!$B$5:$Q$1048576,ROW()*6-10,COLUMN()))</f>
        <v/>
      </c>
      <c r="C91" s="21" t="str" cm="1">
        <f t="array" ref="C91">IF(INDEX('申請表 Application Form'!$B$5:$Q$1048576,ROW()*6-10,COLUMN())=0,"",INDEX('申請表 Application Form'!$B$5:$Q$1048576,ROW()*6-10,COLUMN()))</f>
        <v/>
      </c>
      <c r="D91" s="22" t="str" cm="1">
        <f t="array" ref="D91">IF(INDEX('申請表 Application Form'!$B$5:$Q$1048576,ROW()*6-10,COLUMN())=0,"",INDEX('申請表 Application Form'!$B$5:$Q$1048576,ROW()*6-10,COLUMN()))</f>
        <v/>
      </c>
      <c r="E91" s="22" t="str" cm="1">
        <f t="array" ref="E91">INDEX('申請表 Application Form'!$B$5:$Q$1048576,2+((ROW()-2)*6),5)</f>
        <v xml:space="preserve"> </v>
      </c>
      <c r="F91" s="22" t="str" cm="1">
        <f t="array" ref="F91">IF(INDEX('申請表 Application Form'!$B$5:$Q$1048576,2+((ROW()-2)*6),6)=0,"",INDEX('申請表 Application Form'!$B$5:$Q$1048576,2+((ROW()-2)*6),6))</f>
        <v/>
      </c>
      <c r="G91" s="22" t="str" cm="1">
        <f t="array" ref="G91">IF(INDEX('申請表 Application Form'!$B$5:$Q$1048576,2+((ROW()-2)*6),7)=0,"",INDEX('申請表 Application Form'!$B$5:$Q$1048576,2+((ROW()-2)*6),7))</f>
        <v/>
      </c>
      <c r="H91" s="22" t="str" cm="1">
        <f t="array" ref="H91">IF(INDEX('申請表 Application Form'!$B$5:$Q$1048576,3+((ROW()-2)*6),6)=0,"",INDEX('申請表 Application Form'!$B$5:$Q$1048576,3+((ROW()-2)*6),6))</f>
        <v/>
      </c>
      <c r="I91" s="22" t="str" cm="1">
        <f t="array" ref="I91">IF(INDEX('申請表 Application Form'!$B$5:$Q$1048576,3+((ROW()-2)*6),7)=0,"",INDEX('申請表 Application Form'!$B$5:$Q$1048576,3+((ROW()-2)*6),7))</f>
        <v/>
      </c>
      <c r="J91" s="22" t="str" cm="1">
        <f t="array" ref="J91">IF(INDEX('申請表 Application Form'!$B$5:$Q$1048576,4+((ROW()-2)*6),6)=0,"",INDEX('申請表 Application Form'!$B$5:$Q$1048576,4+((ROW()-2)*6),6))</f>
        <v/>
      </c>
      <c r="K91" s="22" t="str" cm="1">
        <f t="array" ref="K91">IF(INDEX('申請表 Application Form'!$B$5:$Q$1048576,4+((ROW()-2)*6),7)=0,"",INDEX('申請表 Application Form'!$B$5:$Q$1048576,4+((ROW()-2)*6),7))</f>
        <v/>
      </c>
      <c r="L91" s="22" t="str" cm="1">
        <f t="array" ref="L91">IF(INDEX('申請表 Application Form'!$B$5:$Q$1048576,5+((ROW()-2)*6),6)=0,"",INDEX('申請表 Application Form'!$B$5:$Q$1048576,5+((ROW()-2)*6),6))</f>
        <v/>
      </c>
      <c r="M91" s="22" t="str" cm="1">
        <f t="array" ref="M91">IF(INDEX('申請表 Application Form'!$B$5:$Q$1048576,5+((ROW()-2)*6),7)=0,"",INDEX('申請表 Application Form'!$B$5:$Q$1048576,5+((ROW()-2)*6),7))</f>
        <v/>
      </c>
      <c r="N91" s="22" t="str" cm="1">
        <f t="array" ref="N91">IF(INDEX('申請表 Application Form'!$B$5:$Q$1048576,6+((ROW()-2)*6),6)=0,"",INDEX('申請表 Application Form'!$B$5:$Q$1048576,6+((ROW()-2)*6),6))</f>
        <v/>
      </c>
      <c r="O91" s="22" t="str" cm="1">
        <f t="array" ref="O91">IF(INDEX('申請表 Application Form'!$B$5:$Q$1048576,6+((ROW()-2)*6),7)=0,"",INDEX('申請表 Application Form'!$B$5:$Q$1048576,6+((ROW()-2)*6),7))</f>
        <v/>
      </c>
      <c r="P91" s="22" t="str" cm="1">
        <f t="array" ref="P91">IF(INDEX('申請表 Application Form'!$B$5:$Q$1048576,7+((ROW()-2)*6),6)=0,"",INDEX('申請表 Application Form'!$B$5:$Q$1048576,7+((ROW()-2)*6),6))</f>
        <v/>
      </c>
      <c r="Q91" s="22" t="str" cm="1">
        <f t="array" ref="Q91">IF(INDEX('申請表 Application Form'!$B$5:$Q$1048576,7+((ROW()-2)*6),7)=0,"",INDEX('申請表 Application Form'!$B$5:$Q$1048576,7+((ROW()-2)*6),7))</f>
        <v/>
      </c>
      <c r="R91" s="14" t="str" cm="1">
        <f t="array" ref="R91">IF(INDEX('申請表 Application Form'!$B$5:$Q$1048576,ROW()*6-10,COLUMN()-10)=0,"",INDEX('申請表 Application Form'!$B$5:$Q$1048576,ROW()*6-10,COLUMN()-10))</f>
        <v/>
      </c>
      <c r="S91" s="21" t="str" cm="1">
        <f t="array" ref="S91">IF(INDEX('申請表 Application Form'!$B$5:$Q$1048576,ROW()*6-10,COLUMN()-10)=0,"",INDEX('申請表 Application Form'!$B$5:$Q$1048576,ROW()*6-10,COLUMN()-10))</f>
        <v/>
      </c>
      <c r="T91" s="21" t="str" cm="1">
        <f t="array" ref="T91">IF(INDEX('申請表 Application Form'!$B$5:$Q$1048576,ROW()*6-10,COLUMN()-10)=0,"",INDEX('申請表 Application Form'!$B$5:$Q$1048576,ROW()*6-10,COLUMN()-10))</f>
        <v/>
      </c>
      <c r="U91" s="22" t="str" cm="1">
        <f t="array" ref="U91">IF(INDEX('申請表 Application Form'!$B$5:$Q$1048576,ROW()*6-10,COLUMN()-10)=0,"",INDEX('申請表 Application Form'!$B$5:$Q$1048576,ROW()*6-10,COLUMN()-10))</f>
        <v/>
      </c>
      <c r="V91" s="21" t="str" cm="1">
        <f t="array" ref="V91">IF(INDEX('申請表 Application Form'!$B$5:$Q$1048576,ROW()*6-10,COLUMN()-10)=0,"",INDEX('申請表 Application Form'!$B$5:$Q$1048576,ROW()*6-10,COLUMN()-10))</f>
        <v/>
      </c>
      <c r="W91" s="22" t="str" cm="1">
        <f t="array" ref="W91">INDEX('申請表 Application Form'!$B$5:$Q$1048576,ROW()*6-10,COLUMN()-10)</f>
        <v/>
      </c>
      <c r="X91" s="21" t="str" cm="1">
        <f t="array" ref="X91">IF(INDEX('申請表 Application Form'!$B$5:$Q$1048576,ROW()*6-10,COLUMN()-10)=0,"",INDEX('申請表 Application Form'!$B$5:$Q$1048576,ROW()*6-10,COLUMN()-10))</f>
        <v/>
      </c>
      <c r="Y91" s="21" t="str" cm="1">
        <f t="array" ref="Y91">INDEX('申請表 Application Form'!$B$5:$Q$1048576,ROW()*6-10,COLUMN()-10)</f>
        <v/>
      </c>
      <c r="Z91" s="22" t="str" cm="1">
        <f t="array" ref="Z91">IF(INDEX('申請表 Application Form'!$B$5:$Q$1048576,ROW()*6-10,COLUMN()-10)=0,"",INDEX('申請表 Application Form'!$B$5:$Q$1048576,ROW()*6-10,COLUMN()-10))</f>
        <v/>
      </c>
    </row>
    <row r="92" spans="1:26">
      <c r="A92" s="21" t="str" cm="1">
        <f t="array" ref="A92">INDEX('申請表 Application Form'!$B$5:$Q$1048576,ROW()*6-10,COLUMN())</f>
        <v/>
      </c>
      <c r="B92" s="22" t="str" cm="1">
        <f t="array" ref="B92">IF(INDEX('申請表 Application Form'!$B$5:$Q$1048576,ROW()*6-10,COLUMN())=0,"",INDEX('申請表 Application Form'!$B$5:$Q$1048576,ROW()*6-10,COLUMN()))</f>
        <v/>
      </c>
      <c r="C92" s="21" t="str" cm="1">
        <f t="array" ref="C92">IF(INDEX('申請表 Application Form'!$B$5:$Q$1048576,ROW()*6-10,COLUMN())=0,"",INDEX('申請表 Application Form'!$B$5:$Q$1048576,ROW()*6-10,COLUMN()))</f>
        <v/>
      </c>
      <c r="D92" s="22" t="str" cm="1">
        <f t="array" ref="D92">IF(INDEX('申請表 Application Form'!$B$5:$Q$1048576,ROW()*6-10,COLUMN())=0,"",INDEX('申請表 Application Form'!$B$5:$Q$1048576,ROW()*6-10,COLUMN()))</f>
        <v/>
      </c>
      <c r="E92" s="22" t="str" cm="1">
        <f t="array" ref="E92">INDEX('申請表 Application Form'!$B$5:$Q$1048576,2+((ROW()-2)*6),5)</f>
        <v xml:space="preserve"> </v>
      </c>
      <c r="F92" s="22" t="str" cm="1">
        <f t="array" ref="F92">IF(INDEX('申請表 Application Form'!$B$5:$Q$1048576,2+((ROW()-2)*6),6)=0,"",INDEX('申請表 Application Form'!$B$5:$Q$1048576,2+((ROW()-2)*6),6))</f>
        <v/>
      </c>
      <c r="G92" s="22" t="str" cm="1">
        <f t="array" ref="G92">IF(INDEX('申請表 Application Form'!$B$5:$Q$1048576,2+((ROW()-2)*6),7)=0,"",INDEX('申請表 Application Form'!$B$5:$Q$1048576,2+((ROW()-2)*6),7))</f>
        <v/>
      </c>
      <c r="H92" s="22" t="str" cm="1">
        <f t="array" ref="H92">IF(INDEX('申請表 Application Form'!$B$5:$Q$1048576,3+((ROW()-2)*6),6)=0,"",INDEX('申請表 Application Form'!$B$5:$Q$1048576,3+((ROW()-2)*6),6))</f>
        <v/>
      </c>
      <c r="I92" s="22" t="str" cm="1">
        <f t="array" ref="I92">IF(INDEX('申請表 Application Form'!$B$5:$Q$1048576,3+((ROW()-2)*6),7)=0,"",INDEX('申請表 Application Form'!$B$5:$Q$1048576,3+((ROW()-2)*6),7))</f>
        <v/>
      </c>
      <c r="J92" s="22" t="str" cm="1">
        <f t="array" ref="J92">IF(INDEX('申請表 Application Form'!$B$5:$Q$1048576,4+((ROW()-2)*6),6)=0,"",INDEX('申請表 Application Form'!$B$5:$Q$1048576,4+((ROW()-2)*6),6))</f>
        <v/>
      </c>
      <c r="K92" s="22" t="str" cm="1">
        <f t="array" ref="K92">IF(INDEX('申請表 Application Form'!$B$5:$Q$1048576,4+((ROW()-2)*6),7)=0,"",INDEX('申請表 Application Form'!$B$5:$Q$1048576,4+((ROW()-2)*6),7))</f>
        <v/>
      </c>
      <c r="L92" s="22" t="str" cm="1">
        <f t="array" ref="L92">IF(INDEX('申請表 Application Form'!$B$5:$Q$1048576,5+((ROW()-2)*6),6)=0,"",INDEX('申請表 Application Form'!$B$5:$Q$1048576,5+((ROW()-2)*6),6))</f>
        <v/>
      </c>
      <c r="M92" s="22" t="str" cm="1">
        <f t="array" ref="M92">IF(INDEX('申請表 Application Form'!$B$5:$Q$1048576,5+((ROW()-2)*6),7)=0,"",INDEX('申請表 Application Form'!$B$5:$Q$1048576,5+((ROW()-2)*6),7))</f>
        <v/>
      </c>
      <c r="N92" s="22" t="str" cm="1">
        <f t="array" ref="N92">IF(INDEX('申請表 Application Form'!$B$5:$Q$1048576,6+((ROW()-2)*6),6)=0,"",INDEX('申請表 Application Form'!$B$5:$Q$1048576,6+((ROW()-2)*6),6))</f>
        <v/>
      </c>
      <c r="O92" s="22" t="str" cm="1">
        <f t="array" ref="O92">IF(INDEX('申請表 Application Form'!$B$5:$Q$1048576,6+((ROW()-2)*6),7)=0,"",INDEX('申請表 Application Form'!$B$5:$Q$1048576,6+((ROW()-2)*6),7))</f>
        <v/>
      </c>
      <c r="P92" s="22" t="str" cm="1">
        <f t="array" ref="P92">IF(INDEX('申請表 Application Form'!$B$5:$Q$1048576,7+((ROW()-2)*6),6)=0,"",INDEX('申請表 Application Form'!$B$5:$Q$1048576,7+((ROW()-2)*6),6))</f>
        <v/>
      </c>
      <c r="Q92" s="22" t="str" cm="1">
        <f t="array" ref="Q92">IF(INDEX('申請表 Application Form'!$B$5:$Q$1048576,7+((ROW()-2)*6),7)=0,"",INDEX('申請表 Application Form'!$B$5:$Q$1048576,7+((ROW()-2)*6),7))</f>
        <v/>
      </c>
      <c r="R92" s="14" t="str" cm="1">
        <f t="array" ref="R92">IF(INDEX('申請表 Application Form'!$B$5:$Q$1048576,ROW()*6-10,COLUMN()-10)=0,"",INDEX('申請表 Application Form'!$B$5:$Q$1048576,ROW()*6-10,COLUMN()-10))</f>
        <v/>
      </c>
      <c r="S92" s="21" t="str" cm="1">
        <f t="array" ref="S92">IF(INDEX('申請表 Application Form'!$B$5:$Q$1048576,ROW()*6-10,COLUMN()-10)=0,"",INDEX('申請表 Application Form'!$B$5:$Q$1048576,ROW()*6-10,COLUMN()-10))</f>
        <v/>
      </c>
      <c r="T92" s="21" t="str" cm="1">
        <f t="array" ref="T92">IF(INDEX('申請表 Application Form'!$B$5:$Q$1048576,ROW()*6-10,COLUMN()-10)=0,"",INDEX('申請表 Application Form'!$B$5:$Q$1048576,ROW()*6-10,COLUMN()-10))</f>
        <v/>
      </c>
      <c r="U92" s="22" t="str" cm="1">
        <f t="array" ref="U92">IF(INDEX('申請表 Application Form'!$B$5:$Q$1048576,ROW()*6-10,COLUMN()-10)=0,"",INDEX('申請表 Application Form'!$B$5:$Q$1048576,ROW()*6-10,COLUMN()-10))</f>
        <v/>
      </c>
      <c r="V92" s="21" t="str" cm="1">
        <f t="array" ref="V92">IF(INDEX('申請表 Application Form'!$B$5:$Q$1048576,ROW()*6-10,COLUMN()-10)=0,"",INDEX('申請表 Application Form'!$B$5:$Q$1048576,ROW()*6-10,COLUMN()-10))</f>
        <v/>
      </c>
      <c r="W92" s="22" t="str" cm="1">
        <f t="array" ref="W92">INDEX('申請表 Application Form'!$B$5:$Q$1048576,ROW()*6-10,COLUMN()-10)</f>
        <v/>
      </c>
      <c r="X92" s="21" t="str" cm="1">
        <f t="array" ref="X92">IF(INDEX('申請表 Application Form'!$B$5:$Q$1048576,ROW()*6-10,COLUMN()-10)=0,"",INDEX('申請表 Application Form'!$B$5:$Q$1048576,ROW()*6-10,COLUMN()-10))</f>
        <v/>
      </c>
      <c r="Y92" s="21" t="str" cm="1">
        <f t="array" ref="Y92">INDEX('申請表 Application Form'!$B$5:$Q$1048576,ROW()*6-10,COLUMN()-10)</f>
        <v/>
      </c>
      <c r="Z92" s="22" t="str" cm="1">
        <f t="array" ref="Z92">IF(INDEX('申請表 Application Form'!$B$5:$Q$1048576,ROW()*6-10,COLUMN()-10)=0,"",INDEX('申請表 Application Form'!$B$5:$Q$1048576,ROW()*6-10,COLUMN()-10))</f>
        <v/>
      </c>
    </row>
    <row r="93" spans="1:26">
      <c r="A93" s="21" t="str" cm="1">
        <f t="array" ref="A93">INDEX('申請表 Application Form'!$B$5:$Q$1048576,ROW()*6-10,COLUMN())</f>
        <v/>
      </c>
      <c r="B93" s="22" t="str" cm="1">
        <f t="array" ref="B93">IF(INDEX('申請表 Application Form'!$B$5:$Q$1048576,ROW()*6-10,COLUMN())=0,"",INDEX('申請表 Application Form'!$B$5:$Q$1048576,ROW()*6-10,COLUMN()))</f>
        <v/>
      </c>
      <c r="C93" s="21" t="str" cm="1">
        <f t="array" ref="C93">IF(INDEX('申請表 Application Form'!$B$5:$Q$1048576,ROW()*6-10,COLUMN())=0,"",INDEX('申請表 Application Form'!$B$5:$Q$1048576,ROW()*6-10,COLUMN()))</f>
        <v/>
      </c>
      <c r="D93" s="22" t="str" cm="1">
        <f t="array" ref="D93">IF(INDEX('申請表 Application Form'!$B$5:$Q$1048576,ROW()*6-10,COLUMN())=0,"",INDEX('申請表 Application Form'!$B$5:$Q$1048576,ROW()*6-10,COLUMN()))</f>
        <v/>
      </c>
      <c r="E93" s="22" t="str" cm="1">
        <f t="array" ref="E93">INDEX('申請表 Application Form'!$B$5:$Q$1048576,2+((ROW()-2)*6),5)</f>
        <v xml:space="preserve"> </v>
      </c>
      <c r="F93" s="22" t="str" cm="1">
        <f t="array" ref="F93">IF(INDEX('申請表 Application Form'!$B$5:$Q$1048576,2+((ROW()-2)*6),6)=0,"",INDEX('申請表 Application Form'!$B$5:$Q$1048576,2+((ROW()-2)*6),6))</f>
        <v/>
      </c>
      <c r="G93" s="22" t="str" cm="1">
        <f t="array" ref="G93">IF(INDEX('申請表 Application Form'!$B$5:$Q$1048576,2+((ROW()-2)*6),7)=0,"",INDEX('申請表 Application Form'!$B$5:$Q$1048576,2+((ROW()-2)*6),7))</f>
        <v/>
      </c>
      <c r="H93" s="22" t="str" cm="1">
        <f t="array" ref="H93">IF(INDEX('申請表 Application Form'!$B$5:$Q$1048576,3+((ROW()-2)*6),6)=0,"",INDEX('申請表 Application Form'!$B$5:$Q$1048576,3+((ROW()-2)*6),6))</f>
        <v/>
      </c>
      <c r="I93" s="22" t="str" cm="1">
        <f t="array" ref="I93">IF(INDEX('申請表 Application Form'!$B$5:$Q$1048576,3+((ROW()-2)*6),7)=0,"",INDEX('申請表 Application Form'!$B$5:$Q$1048576,3+((ROW()-2)*6),7))</f>
        <v/>
      </c>
      <c r="J93" s="22" t="str" cm="1">
        <f t="array" ref="J93">IF(INDEX('申請表 Application Form'!$B$5:$Q$1048576,4+((ROW()-2)*6),6)=0,"",INDEX('申請表 Application Form'!$B$5:$Q$1048576,4+((ROW()-2)*6),6))</f>
        <v/>
      </c>
      <c r="K93" s="22" t="str" cm="1">
        <f t="array" ref="K93">IF(INDEX('申請表 Application Form'!$B$5:$Q$1048576,4+((ROW()-2)*6),7)=0,"",INDEX('申請表 Application Form'!$B$5:$Q$1048576,4+((ROW()-2)*6),7))</f>
        <v/>
      </c>
      <c r="L93" s="22" t="str" cm="1">
        <f t="array" ref="L93">IF(INDEX('申請表 Application Form'!$B$5:$Q$1048576,5+((ROW()-2)*6),6)=0,"",INDEX('申請表 Application Form'!$B$5:$Q$1048576,5+((ROW()-2)*6),6))</f>
        <v/>
      </c>
      <c r="M93" s="22" t="str" cm="1">
        <f t="array" ref="M93">IF(INDEX('申請表 Application Form'!$B$5:$Q$1048576,5+((ROW()-2)*6),7)=0,"",INDEX('申請表 Application Form'!$B$5:$Q$1048576,5+((ROW()-2)*6),7))</f>
        <v/>
      </c>
      <c r="N93" s="22" t="str" cm="1">
        <f t="array" ref="N93">IF(INDEX('申請表 Application Form'!$B$5:$Q$1048576,6+((ROW()-2)*6),6)=0,"",INDEX('申請表 Application Form'!$B$5:$Q$1048576,6+((ROW()-2)*6),6))</f>
        <v/>
      </c>
      <c r="O93" s="22" t="str" cm="1">
        <f t="array" ref="O93">IF(INDEX('申請表 Application Form'!$B$5:$Q$1048576,6+((ROW()-2)*6),7)=0,"",INDEX('申請表 Application Form'!$B$5:$Q$1048576,6+((ROW()-2)*6),7))</f>
        <v/>
      </c>
      <c r="P93" s="22" t="str" cm="1">
        <f t="array" ref="P93">IF(INDEX('申請表 Application Form'!$B$5:$Q$1048576,7+((ROW()-2)*6),6)=0,"",INDEX('申請表 Application Form'!$B$5:$Q$1048576,7+((ROW()-2)*6),6))</f>
        <v/>
      </c>
      <c r="Q93" s="22" t="str" cm="1">
        <f t="array" ref="Q93">IF(INDEX('申請表 Application Form'!$B$5:$Q$1048576,7+((ROW()-2)*6),7)=0,"",INDEX('申請表 Application Form'!$B$5:$Q$1048576,7+((ROW()-2)*6),7))</f>
        <v/>
      </c>
      <c r="R93" s="14" t="str" cm="1">
        <f t="array" ref="R93">IF(INDEX('申請表 Application Form'!$B$5:$Q$1048576,ROW()*6-10,COLUMN()-10)=0,"",INDEX('申請表 Application Form'!$B$5:$Q$1048576,ROW()*6-10,COLUMN()-10))</f>
        <v/>
      </c>
      <c r="S93" s="21" t="str" cm="1">
        <f t="array" ref="S93">IF(INDEX('申請表 Application Form'!$B$5:$Q$1048576,ROW()*6-10,COLUMN()-10)=0,"",INDEX('申請表 Application Form'!$B$5:$Q$1048576,ROW()*6-10,COLUMN()-10))</f>
        <v/>
      </c>
      <c r="T93" s="21" t="str" cm="1">
        <f t="array" ref="T93">IF(INDEX('申請表 Application Form'!$B$5:$Q$1048576,ROW()*6-10,COLUMN()-10)=0,"",INDEX('申請表 Application Form'!$B$5:$Q$1048576,ROW()*6-10,COLUMN()-10))</f>
        <v/>
      </c>
      <c r="U93" s="22" t="str" cm="1">
        <f t="array" ref="U93">IF(INDEX('申請表 Application Form'!$B$5:$Q$1048576,ROW()*6-10,COLUMN()-10)=0,"",INDEX('申請表 Application Form'!$B$5:$Q$1048576,ROW()*6-10,COLUMN()-10))</f>
        <v/>
      </c>
      <c r="V93" s="21" t="str" cm="1">
        <f t="array" ref="V93">IF(INDEX('申請表 Application Form'!$B$5:$Q$1048576,ROW()*6-10,COLUMN()-10)=0,"",INDEX('申請表 Application Form'!$B$5:$Q$1048576,ROW()*6-10,COLUMN()-10))</f>
        <v/>
      </c>
      <c r="W93" s="22" t="str" cm="1">
        <f t="array" ref="W93">INDEX('申請表 Application Form'!$B$5:$Q$1048576,ROW()*6-10,COLUMN()-10)</f>
        <v/>
      </c>
      <c r="X93" s="21" t="str" cm="1">
        <f t="array" ref="X93">IF(INDEX('申請表 Application Form'!$B$5:$Q$1048576,ROW()*6-10,COLUMN()-10)=0,"",INDEX('申請表 Application Form'!$B$5:$Q$1048576,ROW()*6-10,COLUMN()-10))</f>
        <v/>
      </c>
      <c r="Y93" s="21" t="str" cm="1">
        <f t="array" ref="Y93">INDEX('申請表 Application Form'!$B$5:$Q$1048576,ROW()*6-10,COLUMN()-10)</f>
        <v/>
      </c>
      <c r="Z93" s="22" t="str" cm="1">
        <f t="array" ref="Z93">IF(INDEX('申請表 Application Form'!$B$5:$Q$1048576,ROW()*6-10,COLUMN()-10)=0,"",INDEX('申請表 Application Form'!$B$5:$Q$1048576,ROW()*6-10,COLUMN()-10))</f>
        <v/>
      </c>
    </row>
    <row r="94" spans="1:26">
      <c r="A94" s="21" t="str" cm="1">
        <f t="array" ref="A94">INDEX('申請表 Application Form'!$B$5:$Q$1048576,ROW()*6-10,COLUMN())</f>
        <v/>
      </c>
      <c r="B94" s="22" t="str" cm="1">
        <f t="array" ref="B94">IF(INDEX('申請表 Application Form'!$B$5:$Q$1048576,ROW()*6-10,COLUMN())=0,"",INDEX('申請表 Application Form'!$B$5:$Q$1048576,ROW()*6-10,COLUMN()))</f>
        <v/>
      </c>
      <c r="C94" s="21" t="str" cm="1">
        <f t="array" ref="C94">IF(INDEX('申請表 Application Form'!$B$5:$Q$1048576,ROW()*6-10,COLUMN())=0,"",INDEX('申請表 Application Form'!$B$5:$Q$1048576,ROW()*6-10,COLUMN()))</f>
        <v/>
      </c>
      <c r="D94" s="22" t="str" cm="1">
        <f t="array" ref="D94">IF(INDEX('申請表 Application Form'!$B$5:$Q$1048576,ROW()*6-10,COLUMN())=0,"",INDEX('申請表 Application Form'!$B$5:$Q$1048576,ROW()*6-10,COLUMN()))</f>
        <v/>
      </c>
      <c r="E94" s="22" t="str" cm="1">
        <f t="array" ref="E94">INDEX('申請表 Application Form'!$B$5:$Q$1048576,2+((ROW()-2)*6),5)</f>
        <v xml:space="preserve"> </v>
      </c>
      <c r="F94" s="22" t="str" cm="1">
        <f t="array" ref="F94">IF(INDEX('申請表 Application Form'!$B$5:$Q$1048576,2+((ROW()-2)*6),6)=0,"",INDEX('申請表 Application Form'!$B$5:$Q$1048576,2+((ROW()-2)*6),6))</f>
        <v/>
      </c>
      <c r="G94" s="22" t="str" cm="1">
        <f t="array" ref="G94">IF(INDEX('申請表 Application Form'!$B$5:$Q$1048576,2+((ROW()-2)*6),7)=0,"",INDEX('申請表 Application Form'!$B$5:$Q$1048576,2+((ROW()-2)*6),7))</f>
        <v/>
      </c>
      <c r="H94" s="22" t="str" cm="1">
        <f t="array" ref="H94">IF(INDEX('申請表 Application Form'!$B$5:$Q$1048576,3+((ROW()-2)*6),6)=0,"",INDEX('申請表 Application Form'!$B$5:$Q$1048576,3+((ROW()-2)*6),6))</f>
        <v/>
      </c>
      <c r="I94" s="22" t="str" cm="1">
        <f t="array" ref="I94">IF(INDEX('申請表 Application Form'!$B$5:$Q$1048576,3+((ROW()-2)*6),7)=0,"",INDEX('申請表 Application Form'!$B$5:$Q$1048576,3+((ROW()-2)*6),7))</f>
        <v/>
      </c>
      <c r="J94" s="22" t="str" cm="1">
        <f t="array" ref="J94">IF(INDEX('申請表 Application Form'!$B$5:$Q$1048576,4+((ROW()-2)*6),6)=0,"",INDEX('申請表 Application Form'!$B$5:$Q$1048576,4+((ROW()-2)*6),6))</f>
        <v/>
      </c>
      <c r="K94" s="22" t="str" cm="1">
        <f t="array" ref="K94">IF(INDEX('申請表 Application Form'!$B$5:$Q$1048576,4+((ROW()-2)*6),7)=0,"",INDEX('申請表 Application Form'!$B$5:$Q$1048576,4+((ROW()-2)*6),7))</f>
        <v/>
      </c>
      <c r="L94" s="22" t="str" cm="1">
        <f t="array" ref="L94">IF(INDEX('申請表 Application Form'!$B$5:$Q$1048576,5+((ROW()-2)*6),6)=0,"",INDEX('申請表 Application Form'!$B$5:$Q$1048576,5+((ROW()-2)*6),6))</f>
        <v/>
      </c>
      <c r="M94" s="22" t="str" cm="1">
        <f t="array" ref="M94">IF(INDEX('申請表 Application Form'!$B$5:$Q$1048576,5+((ROW()-2)*6),7)=0,"",INDEX('申請表 Application Form'!$B$5:$Q$1048576,5+((ROW()-2)*6),7))</f>
        <v/>
      </c>
      <c r="N94" s="22" t="str" cm="1">
        <f t="array" ref="N94">IF(INDEX('申請表 Application Form'!$B$5:$Q$1048576,6+((ROW()-2)*6),6)=0,"",INDEX('申請表 Application Form'!$B$5:$Q$1048576,6+((ROW()-2)*6),6))</f>
        <v/>
      </c>
      <c r="O94" s="22" t="str" cm="1">
        <f t="array" ref="O94">IF(INDEX('申請表 Application Form'!$B$5:$Q$1048576,6+((ROW()-2)*6),7)=0,"",INDEX('申請表 Application Form'!$B$5:$Q$1048576,6+((ROW()-2)*6),7))</f>
        <v/>
      </c>
      <c r="P94" s="22" t="str" cm="1">
        <f t="array" ref="P94">IF(INDEX('申請表 Application Form'!$B$5:$Q$1048576,7+((ROW()-2)*6),6)=0,"",INDEX('申請表 Application Form'!$B$5:$Q$1048576,7+((ROW()-2)*6),6))</f>
        <v/>
      </c>
      <c r="Q94" s="22" t="str" cm="1">
        <f t="array" ref="Q94">IF(INDEX('申請表 Application Form'!$B$5:$Q$1048576,7+((ROW()-2)*6),7)=0,"",INDEX('申請表 Application Form'!$B$5:$Q$1048576,7+((ROW()-2)*6),7))</f>
        <v/>
      </c>
      <c r="R94" s="14" t="str" cm="1">
        <f t="array" ref="R94">IF(INDEX('申請表 Application Form'!$B$5:$Q$1048576,ROW()*6-10,COLUMN()-10)=0,"",INDEX('申請表 Application Form'!$B$5:$Q$1048576,ROW()*6-10,COLUMN()-10))</f>
        <v/>
      </c>
      <c r="S94" s="21" t="str" cm="1">
        <f t="array" ref="S94">IF(INDEX('申請表 Application Form'!$B$5:$Q$1048576,ROW()*6-10,COLUMN()-10)=0,"",INDEX('申請表 Application Form'!$B$5:$Q$1048576,ROW()*6-10,COLUMN()-10))</f>
        <v/>
      </c>
      <c r="T94" s="21" t="str" cm="1">
        <f t="array" ref="T94">IF(INDEX('申請表 Application Form'!$B$5:$Q$1048576,ROW()*6-10,COLUMN()-10)=0,"",INDEX('申請表 Application Form'!$B$5:$Q$1048576,ROW()*6-10,COLUMN()-10))</f>
        <v/>
      </c>
      <c r="U94" s="22" t="str" cm="1">
        <f t="array" ref="U94">IF(INDEX('申請表 Application Form'!$B$5:$Q$1048576,ROW()*6-10,COLUMN()-10)=0,"",INDEX('申請表 Application Form'!$B$5:$Q$1048576,ROW()*6-10,COLUMN()-10))</f>
        <v/>
      </c>
      <c r="V94" s="21" t="str" cm="1">
        <f t="array" ref="V94">IF(INDEX('申請表 Application Form'!$B$5:$Q$1048576,ROW()*6-10,COLUMN()-10)=0,"",INDEX('申請表 Application Form'!$B$5:$Q$1048576,ROW()*6-10,COLUMN()-10))</f>
        <v/>
      </c>
      <c r="W94" s="22" t="str" cm="1">
        <f t="array" ref="W94">INDEX('申請表 Application Form'!$B$5:$Q$1048576,ROW()*6-10,COLUMN()-10)</f>
        <v/>
      </c>
      <c r="X94" s="21" t="str" cm="1">
        <f t="array" ref="X94">IF(INDEX('申請表 Application Form'!$B$5:$Q$1048576,ROW()*6-10,COLUMN()-10)=0,"",INDEX('申請表 Application Form'!$B$5:$Q$1048576,ROW()*6-10,COLUMN()-10))</f>
        <v/>
      </c>
      <c r="Y94" s="21" t="str" cm="1">
        <f t="array" ref="Y94">INDEX('申請表 Application Form'!$B$5:$Q$1048576,ROW()*6-10,COLUMN()-10)</f>
        <v/>
      </c>
      <c r="Z94" s="22" t="str" cm="1">
        <f t="array" ref="Z94">IF(INDEX('申請表 Application Form'!$B$5:$Q$1048576,ROW()*6-10,COLUMN()-10)=0,"",INDEX('申請表 Application Form'!$B$5:$Q$1048576,ROW()*6-10,COLUMN()-10))</f>
        <v/>
      </c>
    </row>
    <row r="95" spans="1:26">
      <c r="A95" s="21" t="str" cm="1">
        <f t="array" ref="A95">INDEX('申請表 Application Form'!$B$5:$Q$1048576,ROW()*6-10,COLUMN())</f>
        <v/>
      </c>
      <c r="B95" s="22" t="str" cm="1">
        <f t="array" ref="B95">IF(INDEX('申請表 Application Form'!$B$5:$Q$1048576,ROW()*6-10,COLUMN())=0,"",INDEX('申請表 Application Form'!$B$5:$Q$1048576,ROW()*6-10,COLUMN()))</f>
        <v/>
      </c>
      <c r="C95" s="21" t="str" cm="1">
        <f t="array" ref="C95">IF(INDEX('申請表 Application Form'!$B$5:$Q$1048576,ROW()*6-10,COLUMN())=0,"",INDEX('申請表 Application Form'!$B$5:$Q$1048576,ROW()*6-10,COLUMN()))</f>
        <v/>
      </c>
      <c r="D95" s="22" t="str" cm="1">
        <f t="array" ref="D95">IF(INDEX('申請表 Application Form'!$B$5:$Q$1048576,ROW()*6-10,COLUMN())=0,"",INDEX('申請表 Application Form'!$B$5:$Q$1048576,ROW()*6-10,COLUMN()))</f>
        <v/>
      </c>
      <c r="E95" s="22" t="str" cm="1">
        <f t="array" ref="E95">INDEX('申請表 Application Form'!$B$5:$Q$1048576,2+((ROW()-2)*6),5)</f>
        <v xml:space="preserve"> </v>
      </c>
      <c r="F95" s="22" t="str" cm="1">
        <f t="array" ref="F95">IF(INDEX('申請表 Application Form'!$B$5:$Q$1048576,2+((ROW()-2)*6),6)=0,"",INDEX('申請表 Application Form'!$B$5:$Q$1048576,2+((ROW()-2)*6),6))</f>
        <v/>
      </c>
      <c r="G95" s="22" t="str" cm="1">
        <f t="array" ref="G95">IF(INDEX('申請表 Application Form'!$B$5:$Q$1048576,2+((ROW()-2)*6),7)=0,"",INDEX('申請表 Application Form'!$B$5:$Q$1048576,2+((ROW()-2)*6),7))</f>
        <v/>
      </c>
      <c r="H95" s="22" t="str" cm="1">
        <f t="array" ref="H95">IF(INDEX('申請表 Application Form'!$B$5:$Q$1048576,3+((ROW()-2)*6),6)=0,"",INDEX('申請表 Application Form'!$B$5:$Q$1048576,3+((ROW()-2)*6),6))</f>
        <v/>
      </c>
      <c r="I95" s="22" t="str" cm="1">
        <f t="array" ref="I95">IF(INDEX('申請表 Application Form'!$B$5:$Q$1048576,3+((ROW()-2)*6),7)=0,"",INDEX('申請表 Application Form'!$B$5:$Q$1048576,3+((ROW()-2)*6),7))</f>
        <v/>
      </c>
      <c r="J95" s="22" t="str" cm="1">
        <f t="array" ref="J95">IF(INDEX('申請表 Application Form'!$B$5:$Q$1048576,4+((ROW()-2)*6),6)=0,"",INDEX('申請表 Application Form'!$B$5:$Q$1048576,4+((ROW()-2)*6),6))</f>
        <v/>
      </c>
      <c r="K95" s="22" t="str" cm="1">
        <f t="array" ref="K95">IF(INDEX('申請表 Application Form'!$B$5:$Q$1048576,4+((ROW()-2)*6),7)=0,"",INDEX('申請表 Application Form'!$B$5:$Q$1048576,4+((ROW()-2)*6),7))</f>
        <v/>
      </c>
      <c r="L95" s="22" t="str" cm="1">
        <f t="array" ref="L95">IF(INDEX('申請表 Application Form'!$B$5:$Q$1048576,5+((ROW()-2)*6),6)=0,"",INDEX('申請表 Application Form'!$B$5:$Q$1048576,5+((ROW()-2)*6),6))</f>
        <v/>
      </c>
      <c r="M95" s="22" t="str" cm="1">
        <f t="array" ref="M95">IF(INDEX('申請表 Application Form'!$B$5:$Q$1048576,5+((ROW()-2)*6),7)=0,"",INDEX('申請表 Application Form'!$B$5:$Q$1048576,5+((ROW()-2)*6),7))</f>
        <v/>
      </c>
      <c r="N95" s="22" t="str" cm="1">
        <f t="array" ref="N95">IF(INDEX('申請表 Application Form'!$B$5:$Q$1048576,6+((ROW()-2)*6),6)=0,"",INDEX('申請表 Application Form'!$B$5:$Q$1048576,6+((ROW()-2)*6),6))</f>
        <v/>
      </c>
      <c r="O95" s="22" t="str" cm="1">
        <f t="array" ref="O95">IF(INDEX('申請表 Application Form'!$B$5:$Q$1048576,6+((ROW()-2)*6),7)=0,"",INDEX('申請表 Application Form'!$B$5:$Q$1048576,6+((ROW()-2)*6),7))</f>
        <v/>
      </c>
      <c r="P95" s="22" t="str" cm="1">
        <f t="array" ref="P95">IF(INDEX('申請表 Application Form'!$B$5:$Q$1048576,7+((ROW()-2)*6),6)=0,"",INDEX('申請表 Application Form'!$B$5:$Q$1048576,7+((ROW()-2)*6),6))</f>
        <v/>
      </c>
      <c r="Q95" s="22" t="str" cm="1">
        <f t="array" ref="Q95">IF(INDEX('申請表 Application Form'!$B$5:$Q$1048576,7+((ROW()-2)*6),7)=0,"",INDEX('申請表 Application Form'!$B$5:$Q$1048576,7+((ROW()-2)*6),7))</f>
        <v/>
      </c>
      <c r="R95" s="14" t="str" cm="1">
        <f t="array" ref="R95">IF(INDEX('申請表 Application Form'!$B$5:$Q$1048576,ROW()*6-10,COLUMN()-10)=0,"",INDEX('申請表 Application Form'!$B$5:$Q$1048576,ROW()*6-10,COLUMN()-10))</f>
        <v/>
      </c>
      <c r="S95" s="21" t="str" cm="1">
        <f t="array" ref="S95">IF(INDEX('申請表 Application Form'!$B$5:$Q$1048576,ROW()*6-10,COLUMN()-10)=0,"",INDEX('申請表 Application Form'!$B$5:$Q$1048576,ROW()*6-10,COLUMN()-10))</f>
        <v/>
      </c>
      <c r="T95" s="21" t="str" cm="1">
        <f t="array" ref="T95">IF(INDEX('申請表 Application Form'!$B$5:$Q$1048576,ROW()*6-10,COLUMN()-10)=0,"",INDEX('申請表 Application Form'!$B$5:$Q$1048576,ROW()*6-10,COLUMN()-10))</f>
        <v/>
      </c>
      <c r="U95" s="22" t="str" cm="1">
        <f t="array" ref="U95">IF(INDEX('申請表 Application Form'!$B$5:$Q$1048576,ROW()*6-10,COLUMN()-10)=0,"",INDEX('申請表 Application Form'!$B$5:$Q$1048576,ROW()*6-10,COLUMN()-10))</f>
        <v/>
      </c>
      <c r="V95" s="21" t="str" cm="1">
        <f t="array" ref="V95">IF(INDEX('申請表 Application Form'!$B$5:$Q$1048576,ROW()*6-10,COLUMN()-10)=0,"",INDEX('申請表 Application Form'!$B$5:$Q$1048576,ROW()*6-10,COLUMN()-10))</f>
        <v/>
      </c>
      <c r="W95" s="22" t="str" cm="1">
        <f t="array" ref="W95">INDEX('申請表 Application Form'!$B$5:$Q$1048576,ROW()*6-10,COLUMN()-10)</f>
        <v/>
      </c>
      <c r="X95" s="21" t="str" cm="1">
        <f t="array" ref="X95">IF(INDEX('申請表 Application Form'!$B$5:$Q$1048576,ROW()*6-10,COLUMN()-10)=0,"",INDEX('申請表 Application Form'!$B$5:$Q$1048576,ROW()*6-10,COLUMN()-10))</f>
        <v/>
      </c>
      <c r="Y95" s="21" t="str" cm="1">
        <f t="array" ref="Y95">INDEX('申請表 Application Form'!$B$5:$Q$1048576,ROW()*6-10,COLUMN()-10)</f>
        <v/>
      </c>
      <c r="Z95" s="22" t="str" cm="1">
        <f t="array" ref="Z95">IF(INDEX('申請表 Application Form'!$B$5:$Q$1048576,ROW()*6-10,COLUMN()-10)=0,"",INDEX('申請表 Application Form'!$B$5:$Q$1048576,ROW()*6-10,COLUMN()-10))</f>
        <v/>
      </c>
    </row>
    <row r="96" spans="1:26">
      <c r="A96" s="21" t="str" cm="1">
        <f t="array" ref="A96">INDEX('申請表 Application Form'!$B$5:$Q$1048576,ROW()*6-10,COLUMN())</f>
        <v/>
      </c>
      <c r="B96" s="22" t="str" cm="1">
        <f t="array" ref="B96">IF(INDEX('申請表 Application Form'!$B$5:$Q$1048576,ROW()*6-10,COLUMN())=0,"",INDEX('申請表 Application Form'!$B$5:$Q$1048576,ROW()*6-10,COLUMN()))</f>
        <v/>
      </c>
      <c r="C96" s="21" t="str" cm="1">
        <f t="array" ref="C96">IF(INDEX('申請表 Application Form'!$B$5:$Q$1048576,ROW()*6-10,COLUMN())=0,"",INDEX('申請表 Application Form'!$B$5:$Q$1048576,ROW()*6-10,COLUMN()))</f>
        <v/>
      </c>
      <c r="D96" s="22" t="str" cm="1">
        <f t="array" ref="D96">IF(INDEX('申請表 Application Form'!$B$5:$Q$1048576,ROW()*6-10,COLUMN())=0,"",INDEX('申請表 Application Form'!$B$5:$Q$1048576,ROW()*6-10,COLUMN()))</f>
        <v/>
      </c>
      <c r="E96" s="22" t="str" cm="1">
        <f t="array" ref="E96">INDEX('申請表 Application Form'!$B$5:$Q$1048576,2+((ROW()-2)*6),5)</f>
        <v xml:space="preserve"> </v>
      </c>
      <c r="F96" s="22" t="str" cm="1">
        <f t="array" ref="F96">IF(INDEX('申請表 Application Form'!$B$5:$Q$1048576,2+((ROW()-2)*6),6)=0,"",INDEX('申請表 Application Form'!$B$5:$Q$1048576,2+((ROW()-2)*6),6))</f>
        <v/>
      </c>
      <c r="G96" s="22" t="str" cm="1">
        <f t="array" ref="G96">IF(INDEX('申請表 Application Form'!$B$5:$Q$1048576,2+((ROW()-2)*6),7)=0,"",INDEX('申請表 Application Form'!$B$5:$Q$1048576,2+((ROW()-2)*6),7))</f>
        <v/>
      </c>
      <c r="H96" s="22" t="str" cm="1">
        <f t="array" ref="H96">IF(INDEX('申請表 Application Form'!$B$5:$Q$1048576,3+((ROW()-2)*6),6)=0,"",INDEX('申請表 Application Form'!$B$5:$Q$1048576,3+((ROW()-2)*6),6))</f>
        <v/>
      </c>
      <c r="I96" s="22" t="str" cm="1">
        <f t="array" ref="I96">IF(INDEX('申請表 Application Form'!$B$5:$Q$1048576,3+((ROW()-2)*6),7)=0,"",INDEX('申請表 Application Form'!$B$5:$Q$1048576,3+((ROW()-2)*6),7))</f>
        <v/>
      </c>
      <c r="J96" s="22" t="str" cm="1">
        <f t="array" ref="J96">IF(INDEX('申請表 Application Form'!$B$5:$Q$1048576,4+((ROW()-2)*6),6)=0,"",INDEX('申請表 Application Form'!$B$5:$Q$1048576,4+((ROW()-2)*6),6))</f>
        <v/>
      </c>
      <c r="K96" s="22" t="str" cm="1">
        <f t="array" ref="K96">IF(INDEX('申請表 Application Form'!$B$5:$Q$1048576,4+((ROW()-2)*6),7)=0,"",INDEX('申請表 Application Form'!$B$5:$Q$1048576,4+((ROW()-2)*6),7))</f>
        <v/>
      </c>
      <c r="L96" s="22" t="str" cm="1">
        <f t="array" ref="L96">IF(INDEX('申請表 Application Form'!$B$5:$Q$1048576,5+((ROW()-2)*6),6)=0,"",INDEX('申請表 Application Form'!$B$5:$Q$1048576,5+((ROW()-2)*6),6))</f>
        <v/>
      </c>
      <c r="M96" s="22" t="str" cm="1">
        <f t="array" ref="M96">IF(INDEX('申請表 Application Form'!$B$5:$Q$1048576,5+((ROW()-2)*6),7)=0,"",INDEX('申請表 Application Form'!$B$5:$Q$1048576,5+((ROW()-2)*6),7))</f>
        <v/>
      </c>
      <c r="N96" s="22" t="str" cm="1">
        <f t="array" ref="N96">IF(INDEX('申請表 Application Form'!$B$5:$Q$1048576,6+((ROW()-2)*6),6)=0,"",INDEX('申請表 Application Form'!$B$5:$Q$1048576,6+((ROW()-2)*6),6))</f>
        <v/>
      </c>
      <c r="O96" s="22" t="str" cm="1">
        <f t="array" ref="O96">IF(INDEX('申請表 Application Form'!$B$5:$Q$1048576,6+((ROW()-2)*6),7)=0,"",INDEX('申請表 Application Form'!$B$5:$Q$1048576,6+((ROW()-2)*6),7))</f>
        <v/>
      </c>
      <c r="P96" s="22" t="str" cm="1">
        <f t="array" ref="P96">IF(INDEX('申請表 Application Form'!$B$5:$Q$1048576,7+((ROW()-2)*6),6)=0,"",INDEX('申請表 Application Form'!$B$5:$Q$1048576,7+((ROW()-2)*6),6))</f>
        <v/>
      </c>
      <c r="Q96" s="22" t="str" cm="1">
        <f t="array" ref="Q96">IF(INDEX('申請表 Application Form'!$B$5:$Q$1048576,7+((ROW()-2)*6),7)=0,"",INDEX('申請表 Application Form'!$B$5:$Q$1048576,7+((ROW()-2)*6),7))</f>
        <v/>
      </c>
      <c r="R96" s="14" t="str" cm="1">
        <f t="array" ref="R96">IF(INDEX('申請表 Application Form'!$B$5:$Q$1048576,ROW()*6-10,COLUMN()-10)=0,"",INDEX('申請表 Application Form'!$B$5:$Q$1048576,ROW()*6-10,COLUMN()-10))</f>
        <v/>
      </c>
      <c r="S96" s="21" t="str" cm="1">
        <f t="array" ref="S96">IF(INDEX('申請表 Application Form'!$B$5:$Q$1048576,ROW()*6-10,COLUMN()-10)=0,"",INDEX('申請表 Application Form'!$B$5:$Q$1048576,ROW()*6-10,COLUMN()-10))</f>
        <v/>
      </c>
      <c r="T96" s="21" t="str" cm="1">
        <f t="array" ref="T96">IF(INDEX('申請表 Application Form'!$B$5:$Q$1048576,ROW()*6-10,COLUMN()-10)=0,"",INDEX('申請表 Application Form'!$B$5:$Q$1048576,ROW()*6-10,COLUMN()-10))</f>
        <v/>
      </c>
      <c r="U96" s="22" t="str" cm="1">
        <f t="array" ref="U96">IF(INDEX('申請表 Application Form'!$B$5:$Q$1048576,ROW()*6-10,COLUMN()-10)=0,"",INDEX('申請表 Application Form'!$B$5:$Q$1048576,ROW()*6-10,COLUMN()-10))</f>
        <v/>
      </c>
      <c r="V96" s="21" t="str" cm="1">
        <f t="array" ref="V96">IF(INDEX('申請表 Application Form'!$B$5:$Q$1048576,ROW()*6-10,COLUMN()-10)=0,"",INDEX('申請表 Application Form'!$B$5:$Q$1048576,ROW()*6-10,COLUMN()-10))</f>
        <v/>
      </c>
      <c r="W96" s="22" t="str" cm="1">
        <f t="array" ref="W96">INDEX('申請表 Application Form'!$B$5:$Q$1048576,ROW()*6-10,COLUMN()-10)</f>
        <v/>
      </c>
      <c r="X96" s="21" t="str" cm="1">
        <f t="array" ref="X96">IF(INDEX('申請表 Application Form'!$B$5:$Q$1048576,ROW()*6-10,COLUMN()-10)=0,"",INDEX('申請表 Application Form'!$B$5:$Q$1048576,ROW()*6-10,COLUMN()-10))</f>
        <v/>
      </c>
      <c r="Y96" s="21" t="str" cm="1">
        <f t="array" ref="Y96">INDEX('申請表 Application Form'!$B$5:$Q$1048576,ROW()*6-10,COLUMN()-10)</f>
        <v/>
      </c>
      <c r="Z96" s="22" t="str" cm="1">
        <f t="array" ref="Z96">IF(INDEX('申請表 Application Form'!$B$5:$Q$1048576,ROW()*6-10,COLUMN()-10)=0,"",INDEX('申請表 Application Form'!$B$5:$Q$1048576,ROW()*6-10,COLUMN()-10))</f>
        <v/>
      </c>
    </row>
    <row r="97" spans="1:26">
      <c r="A97" s="21" t="str" cm="1">
        <f t="array" ref="A97">INDEX('申請表 Application Form'!$B$5:$Q$1048576,ROW()*6-10,COLUMN())</f>
        <v/>
      </c>
      <c r="B97" s="22" t="str" cm="1">
        <f t="array" ref="B97">IF(INDEX('申請表 Application Form'!$B$5:$Q$1048576,ROW()*6-10,COLUMN())=0,"",INDEX('申請表 Application Form'!$B$5:$Q$1048576,ROW()*6-10,COLUMN()))</f>
        <v/>
      </c>
      <c r="C97" s="21" t="str" cm="1">
        <f t="array" ref="C97">IF(INDEX('申請表 Application Form'!$B$5:$Q$1048576,ROW()*6-10,COLUMN())=0,"",INDEX('申請表 Application Form'!$B$5:$Q$1048576,ROW()*6-10,COLUMN()))</f>
        <v/>
      </c>
      <c r="D97" s="22" t="str" cm="1">
        <f t="array" ref="D97">IF(INDEX('申請表 Application Form'!$B$5:$Q$1048576,ROW()*6-10,COLUMN())=0,"",INDEX('申請表 Application Form'!$B$5:$Q$1048576,ROW()*6-10,COLUMN()))</f>
        <v/>
      </c>
      <c r="E97" s="22" t="str" cm="1">
        <f t="array" ref="E97">INDEX('申請表 Application Form'!$B$5:$Q$1048576,2+((ROW()-2)*6),5)</f>
        <v xml:space="preserve"> </v>
      </c>
      <c r="F97" s="22" t="str" cm="1">
        <f t="array" ref="F97">IF(INDEX('申請表 Application Form'!$B$5:$Q$1048576,2+((ROW()-2)*6),6)=0,"",INDEX('申請表 Application Form'!$B$5:$Q$1048576,2+((ROW()-2)*6),6))</f>
        <v/>
      </c>
      <c r="G97" s="22" t="str" cm="1">
        <f t="array" ref="G97">IF(INDEX('申請表 Application Form'!$B$5:$Q$1048576,2+((ROW()-2)*6),7)=0,"",INDEX('申請表 Application Form'!$B$5:$Q$1048576,2+((ROW()-2)*6),7))</f>
        <v/>
      </c>
      <c r="H97" s="22" t="str" cm="1">
        <f t="array" ref="H97">IF(INDEX('申請表 Application Form'!$B$5:$Q$1048576,3+((ROW()-2)*6),6)=0,"",INDEX('申請表 Application Form'!$B$5:$Q$1048576,3+((ROW()-2)*6),6))</f>
        <v/>
      </c>
      <c r="I97" s="22" t="str" cm="1">
        <f t="array" ref="I97">IF(INDEX('申請表 Application Form'!$B$5:$Q$1048576,3+((ROW()-2)*6),7)=0,"",INDEX('申請表 Application Form'!$B$5:$Q$1048576,3+((ROW()-2)*6),7))</f>
        <v/>
      </c>
      <c r="J97" s="22" t="str" cm="1">
        <f t="array" ref="J97">IF(INDEX('申請表 Application Form'!$B$5:$Q$1048576,4+((ROW()-2)*6),6)=0,"",INDEX('申請表 Application Form'!$B$5:$Q$1048576,4+((ROW()-2)*6),6))</f>
        <v/>
      </c>
      <c r="K97" s="22" t="str" cm="1">
        <f t="array" ref="K97">IF(INDEX('申請表 Application Form'!$B$5:$Q$1048576,4+((ROW()-2)*6),7)=0,"",INDEX('申請表 Application Form'!$B$5:$Q$1048576,4+((ROW()-2)*6),7))</f>
        <v/>
      </c>
      <c r="L97" s="22" t="str" cm="1">
        <f t="array" ref="L97">IF(INDEX('申請表 Application Form'!$B$5:$Q$1048576,5+((ROW()-2)*6),6)=0,"",INDEX('申請表 Application Form'!$B$5:$Q$1048576,5+((ROW()-2)*6),6))</f>
        <v/>
      </c>
      <c r="M97" s="22" t="str" cm="1">
        <f t="array" ref="M97">IF(INDEX('申請表 Application Form'!$B$5:$Q$1048576,5+((ROW()-2)*6),7)=0,"",INDEX('申請表 Application Form'!$B$5:$Q$1048576,5+((ROW()-2)*6),7))</f>
        <v/>
      </c>
      <c r="N97" s="22" t="str" cm="1">
        <f t="array" ref="N97">IF(INDEX('申請表 Application Form'!$B$5:$Q$1048576,6+((ROW()-2)*6),6)=0,"",INDEX('申請表 Application Form'!$B$5:$Q$1048576,6+((ROW()-2)*6),6))</f>
        <v/>
      </c>
      <c r="O97" s="22" t="str" cm="1">
        <f t="array" ref="O97">IF(INDEX('申請表 Application Form'!$B$5:$Q$1048576,6+((ROW()-2)*6),7)=0,"",INDEX('申請表 Application Form'!$B$5:$Q$1048576,6+((ROW()-2)*6),7))</f>
        <v/>
      </c>
      <c r="P97" s="22" t="str" cm="1">
        <f t="array" ref="P97">IF(INDEX('申請表 Application Form'!$B$5:$Q$1048576,7+((ROW()-2)*6),6)=0,"",INDEX('申請表 Application Form'!$B$5:$Q$1048576,7+((ROW()-2)*6),6))</f>
        <v/>
      </c>
      <c r="Q97" s="22" t="str" cm="1">
        <f t="array" ref="Q97">IF(INDEX('申請表 Application Form'!$B$5:$Q$1048576,7+((ROW()-2)*6),7)=0,"",INDEX('申請表 Application Form'!$B$5:$Q$1048576,7+((ROW()-2)*6),7))</f>
        <v/>
      </c>
      <c r="R97" s="14" t="str" cm="1">
        <f t="array" ref="R97">IF(INDEX('申請表 Application Form'!$B$5:$Q$1048576,ROW()*6-10,COLUMN()-10)=0,"",INDEX('申請表 Application Form'!$B$5:$Q$1048576,ROW()*6-10,COLUMN()-10))</f>
        <v/>
      </c>
      <c r="S97" s="21" t="str" cm="1">
        <f t="array" ref="S97">IF(INDEX('申請表 Application Form'!$B$5:$Q$1048576,ROW()*6-10,COLUMN()-10)=0,"",INDEX('申請表 Application Form'!$B$5:$Q$1048576,ROW()*6-10,COLUMN()-10))</f>
        <v/>
      </c>
      <c r="T97" s="21" t="str" cm="1">
        <f t="array" ref="T97">IF(INDEX('申請表 Application Form'!$B$5:$Q$1048576,ROW()*6-10,COLUMN()-10)=0,"",INDEX('申請表 Application Form'!$B$5:$Q$1048576,ROW()*6-10,COLUMN()-10))</f>
        <v/>
      </c>
      <c r="U97" s="22" t="str" cm="1">
        <f t="array" ref="U97">IF(INDEX('申請表 Application Form'!$B$5:$Q$1048576,ROW()*6-10,COLUMN()-10)=0,"",INDEX('申請表 Application Form'!$B$5:$Q$1048576,ROW()*6-10,COLUMN()-10))</f>
        <v/>
      </c>
      <c r="V97" s="21" t="str" cm="1">
        <f t="array" ref="V97">IF(INDEX('申請表 Application Form'!$B$5:$Q$1048576,ROW()*6-10,COLUMN()-10)=0,"",INDEX('申請表 Application Form'!$B$5:$Q$1048576,ROW()*6-10,COLUMN()-10))</f>
        <v/>
      </c>
      <c r="W97" s="22" t="str" cm="1">
        <f t="array" ref="W97">INDEX('申請表 Application Form'!$B$5:$Q$1048576,ROW()*6-10,COLUMN()-10)</f>
        <v/>
      </c>
      <c r="X97" s="21" t="str" cm="1">
        <f t="array" ref="X97">IF(INDEX('申請表 Application Form'!$B$5:$Q$1048576,ROW()*6-10,COLUMN()-10)=0,"",INDEX('申請表 Application Form'!$B$5:$Q$1048576,ROW()*6-10,COLUMN()-10))</f>
        <v/>
      </c>
      <c r="Y97" s="21" t="str" cm="1">
        <f t="array" ref="Y97">INDEX('申請表 Application Form'!$B$5:$Q$1048576,ROW()*6-10,COLUMN()-10)</f>
        <v/>
      </c>
      <c r="Z97" s="22" t="str" cm="1">
        <f t="array" ref="Z97">IF(INDEX('申請表 Application Form'!$B$5:$Q$1048576,ROW()*6-10,COLUMN()-10)=0,"",INDEX('申請表 Application Form'!$B$5:$Q$1048576,ROW()*6-10,COLUMN()-10))</f>
        <v/>
      </c>
    </row>
    <row r="98" spans="1:26">
      <c r="A98" s="21" t="str" cm="1">
        <f t="array" ref="A98">INDEX('申請表 Application Form'!$B$5:$Q$1048576,ROW()*6-10,COLUMN())</f>
        <v/>
      </c>
      <c r="B98" s="22" t="str" cm="1">
        <f t="array" ref="B98">IF(INDEX('申請表 Application Form'!$B$5:$Q$1048576,ROW()*6-10,COLUMN())=0,"",INDEX('申請表 Application Form'!$B$5:$Q$1048576,ROW()*6-10,COLUMN()))</f>
        <v/>
      </c>
      <c r="C98" s="21" t="str" cm="1">
        <f t="array" ref="C98">IF(INDEX('申請表 Application Form'!$B$5:$Q$1048576,ROW()*6-10,COLUMN())=0,"",INDEX('申請表 Application Form'!$B$5:$Q$1048576,ROW()*6-10,COLUMN()))</f>
        <v/>
      </c>
      <c r="D98" s="22" t="str" cm="1">
        <f t="array" ref="D98">IF(INDEX('申請表 Application Form'!$B$5:$Q$1048576,ROW()*6-10,COLUMN())=0,"",INDEX('申請表 Application Form'!$B$5:$Q$1048576,ROW()*6-10,COLUMN()))</f>
        <v/>
      </c>
      <c r="E98" s="22" t="str" cm="1">
        <f t="array" ref="E98">INDEX('申請表 Application Form'!$B$5:$Q$1048576,2+((ROW()-2)*6),5)</f>
        <v xml:space="preserve"> </v>
      </c>
      <c r="F98" s="22" t="str" cm="1">
        <f t="array" ref="F98">IF(INDEX('申請表 Application Form'!$B$5:$Q$1048576,2+((ROW()-2)*6),6)=0,"",INDEX('申請表 Application Form'!$B$5:$Q$1048576,2+((ROW()-2)*6),6))</f>
        <v/>
      </c>
      <c r="G98" s="22" t="str" cm="1">
        <f t="array" ref="G98">IF(INDEX('申請表 Application Form'!$B$5:$Q$1048576,2+((ROW()-2)*6),7)=0,"",INDEX('申請表 Application Form'!$B$5:$Q$1048576,2+((ROW()-2)*6),7))</f>
        <v/>
      </c>
      <c r="H98" s="22" t="str" cm="1">
        <f t="array" ref="H98">IF(INDEX('申請表 Application Form'!$B$5:$Q$1048576,3+((ROW()-2)*6),6)=0,"",INDEX('申請表 Application Form'!$B$5:$Q$1048576,3+((ROW()-2)*6),6))</f>
        <v/>
      </c>
      <c r="I98" s="22" t="str" cm="1">
        <f t="array" ref="I98">IF(INDEX('申請表 Application Form'!$B$5:$Q$1048576,3+((ROW()-2)*6),7)=0,"",INDEX('申請表 Application Form'!$B$5:$Q$1048576,3+((ROW()-2)*6),7))</f>
        <v/>
      </c>
      <c r="J98" s="22" t="str" cm="1">
        <f t="array" ref="J98">IF(INDEX('申請表 Application Form'!$B$5:$Q$1048576,4+((ROW()-2)*6),6)=0,"",INDEX('申請表 Application Form'!$B$5:$Q$1048576,4+((ROW()-2)*6),6))</f>
        <v/>
      </c>
      <c r="K98" s="22" t="str" cm="1">
        <f t="array" ref="K98">IF(INDEX('申請表 Application Form'!$B$5:$Q$1048576,4+((ROW()-2)*6),7)=0,"",INDEX('申請表 Application Form'!$B$5:$Q$1048576,4+((ROW()-2)*6),7))</f>
        <v/>
      </c>
      <c r="L98" s="22" t="str" cm="1">
        <f t="array" ref="L98">IF(INDEX('申請表 Application Form'!$B$5:$Q$1048576,5+((ROW()-2)*6),6)=0,"",INDEX('申請表 Application Form'!$B$5:$Q$1048576,5+((ROW()-2)*6),6))</f>
        <v/>
      </c>
      <c r="M98" s="22" t="str" cm="1">
        <f t="array" ref="M98">IF(INDEX('申請表 Application Form'!$B$5:$Q$1048576,5+((ROW()-2)*6),7)=0,"",INDEX('申請表 Application Form'!$B$5:$Q$1048576,5+((ROW()-2)*6),7))</f>
        <v/>
      </c>
      <c r="N98" s="22" t="str" cm="1">
        <f t="array" ref="N98">IF(INDEX('申請表 Application Form'!$B$5:$Q$1048576,6+((ROW()-2)*6),6)=0,"",INDEX('申請表 Application Form'!$B$5:$Q$1048576,6+((ROW()-2)*6),6))</f>
        <v/>
      </c>
      <c r="O98" s="22" t="str" cm="1">
        <f t="array" ref="O98">IF(INDEX('申請表 Application Form'!$B$5:$Q$1048576,6+((ROW()-2)*6),7)=0,"",INDEX('申請表 Application Form'!$B$5:$Q$1048576,6+((ROW()-2)*6),7))</f>
        <v/>
      </c>
      <c r="P98" s="22" t="str" cm="1">
        <f t="array" ref="P98">IF(INDEX('申請表 Application Form'!$B$5:$Q$1048576,7+((ROW()-2)*6),6)=0,"",INDEX('申請表 Application Form'!$B$5:$Q$1048576,7+((ROW()-2)*6),6))</f>
        <v/>
      </c>
      <c r="Q98" s="22" t="str" cm="1">
        <f t="array" ref="Q98">IF(INDEX('申請表 Application Form'!$B$5:$Q$1048576,7+((ROW()-2)*6),7)=0,"",INDEX('申請表 Application Form'!$B$5:$Q$1048576,7+((ROW()-2)*6),7))</f>
        <v/>
      </c>
      <c r="R98" s="14" t="str" cm="1">
        <f t="array" ref="R98">IF(INDEX('申請表 Application Form'!$B$5:$Q$1048576,ROW()*6-10,COLUMN()-10)=0,"",INDEX('申請表 Application Form'!$B$5:$Q$1048576,ROW()*6-10,COLUMN()-10))</f>
        <v/>
      </c>
      <c r="S98" s="21" t="str" cm="1">
        <f t="array" ref="S98">IF(INDEX('申請表 Application Form'!$B$5:$Q$1048576,ROW()*6-10,COLUMN()-10)=0,"",INDEX('申請表 Application Form'!$B$5:$Q$1048576,ROW()*6-10,COLUMN()-10))</f>
        <v/>
      </c>
      <c r="T98" s="21" t="str" cm="1">
        <f t="array" ref="T98">IF(INDEX('申請表 Application Form'!$B$5:$Q$1048576,ROW()*6-10,COLUMN()-10)=0,"",INDEX('申請表 Application Form'!$B$5:$Q$1048576,ROW()*6-10,COLUMN()-10))</f>
        <v/>
      </c>
      <c r="U98" s="22" t="str" cm="1">
        <f t="array" ref="U98">IF(INDEX('申請表 Application Form'!$B$5:$Q$1048576,ROW()*6-10,COLUMN()-10)=0,"",INDEX('申請表 Application Form'!$B$5:$Q$1048576,ROW()*6-10,COLUMN()-10))</f>
        <v/>
      </c>
      <c r="V98" s="21" t="str" cm="1">
        <f t="array" ref="V98">IF(INDEX('申請表 Application Form'!$B$5:$Q$1048576,ROW()*6-10,COLUMN()-10)=0,"",INDEX('申請表 Application Form'!$B$5:$Q$1048576,ROW()*6-10,COLUMN()-10))</f>
        <v/>
      </c>
      <c r="W98" s="22" t="str" cm="1">
        <f t="array" ref="W98">INDEX('申請表 Application Form'!$B$5:$Q$1048576,ROW()*6-10,COLUMN()-10)</f>
        <v/>
      </c>
      <c r="X98" s="21" t="str" cm="1">
        <f t="array" ref="X98">IF(INDEX('申請表 Application Form'!$B$5:$Q$1048576,ROW()*6-10,COLUMN()-10)=0,"",INDEX('申請表 Application Form'!$B$5:$Q$1048576,ROW()*6-10,COLUMN()-10))</f>
        <v/>
      </c>
      <c r="Y98" s="21" t="str" cm="1">
        <f t="array" ref="Y98">INDEX('申請表 Application Form'!$B$5:$Q$1048576,ROW()*6-10,COLUMN()-10)</f>
        <v/>
      </c>
      <c r="Z98" s="22" t="str" cm="1">
        <f t="array" ref="Z98">IF(INDEX('申請表 Application Form'!$B$5:$Q$1048576,ROW()*6-10,COLUMN()-10)=0,"",INDEX('申請表 Application Form'!$B$5:$Q$1048576,ROW()*6-10,COLUMN()-10))</f>
        <v/>
      </c>
    </row>
    <row r="99" spans="1:26">
      <c r="A99" s="21" t="str" cm="1">
        <f t="array" ref="A99">INDEX('申請表 Application Form'!$B$5:$Q$1048576,ROW()*6-10,COLUMN())</f>
        <v/>
      </c>
      <c r="B99" s="22" t="str" cm="1">
        <f t="array" ref="B99">IF(INDEX('申請表 Application Form'!$B$5:$Q$1048576,ROW()*6-10,COLUMN())=0,"",INDEX('申請表 Application Form'!$B$5:$Q$1048576,ROW()*6-10,COLUMN()))</f>
        <v/>
      </c>
      <c r="C99" s="21" t="str" cm="1">
        <f t="array" ref="C99">IF(INDEX('申請表 Application Form'!$B$5:$Q$1048576,ROW()*6-10,COLUMN())=0,"",INDEX('申請表 Application Form'!$B$5:$Q$1048576,ROW()*6-10,COLUMN()))</f>
        <v/>
      </c>
      <c r="D99" s="22" t="str" cm="1">
        <f t="array" ref="D99">IF(INDEX('申請表 Application Form'!$B$5:$Q$1048576,ROW()*6-10,COLUMN())=0,"",INDEX('申請表 Application Form'!$B$5:$Q$1048576,ROW()*6-10,COLUMN()))</f>
        <v/>
      </c>
      <c r="E99" s="22" t="str" cm="1">
        <f t="array" ref="E99">INDEX('申請表 Application Form'!$B$5:$Q$1048576,2+((ROW()-2)*6),5)</f>
        <v xml:space="preserve"> </v>
      </c>
      <c r="F99" s="22" t="str" cm="1">
        <f t="array" ref="F99">IF(INDEX('申請表 Application Form'!$B$5:$Q$1048576,2+((ROW()-2)*6),6)=0,"",INDEX('申請表 Application Form'!$B$5:$Q$1048576,2+((ROW()-2)*6),6))</f>
        <v/>
      </c>
      <c r="G99" s="22" t="str" cm="1">
        <f t="array" ref="G99">IF(INDEX('申請表 Application Form'!$B$5:$Q$1048576,2+((ROW()-2)*6),7)=0,"",INDEX('申請表 Application Form'!$B$5:$Q$1048576,2+((ROW()-2)*6),7))</f>
        <v/>
      </c>
      <c r="H99" s="22" t="str" cm="1">
        <f t="array" ref="H99">IF(INDEX('申請表 Application Form'!$B$5:$Q$1048576,3+((ROW()-2)*6),6)=0,"",INDEX('申請表 Application Form'!$B$5:$Q$1048576,3+((ROW()-2)*6),6))</f>
        <v/>
      </c>
      <c r="I99" s="22" t="str" cm="1">
        <f t="array" ref="I99">IF(INDEX('申請表 Application Form'!$B$5:$Q$1048576,3+((ROW()-2)*6),7)=0,"",INDEX('申請表 Application Form'!$B$5:$Q$1048576,3+((ROW()-2)*6),7))</f>
        <v/>
      </c>
      <c r="J99" s="22" t="str" cm="1">
        <f t="array" ref="J99">IF(INDEX('申請表 Application Form'!$B$5:$Q$1048576,4+((ROW()-2)*6),6)=0,"",INDEX('申請表 Application Form'!$B$5:$Q$1048576,4+((ROW()-2)*6),6))</f>
        <v/>
      </c>
      <c r="K99" s="22" t="str" cm="1">
        <f t="array" ref="K99">IF(INDEX('申請表 Application Form'!$B$5:$Q$1048576,4+((ROW()-2)*6),7)=0,"",INDEX('申請表 Application Form'!$B$5:$Q$1048576,4+((ROW()-2)*6),7))</f>
        <v/>
      </c>
      <c r="L99" s="22" t="str" cm="1">
        <f t="array" ref="L99">IF(INDEX('申請表 Application Form'!$B$5:$Q$1048576,5+((ROW()-2)*6),6)=0,"",INDEX('申請表 Application Form'!$B$5:$Q$1048576,5+((ROW()-2)*6),6))</f>
        <v/>
      </c>
      <c r="M99" s="22" t="str" cm="1">
        <f t="array" ref="M99">IF(INDEX('申請表 Application Form'!$B$5:$Q$1048576,5+((ROW()-2)*6),7)=0,"",INDEX('申請表 Application Form'!$B$5:$Q$1048576,5+((ROW()-2)*6),7))</f>
        <v/>
      </c>
      <c r="N99" s="22" t="str" cm="1">
        <f t="array" ref="N99">IF(INDEX('申請表 Application Form'!$B$5:$Q$1048576,6+((ROW()-2)*6),6)=0,"",INDEX('申請表 Application Form'!$B$5:$Q$1048576,6+((ROW()-2)*6),6))</f>
        <v/>
      </c>
      <c r="O99" s="22" t="str" cm="1">
        <f t="array" ref="O99">IF(INDEX('申請表 Application Form'!$B$5:$Q$1048576,6+((ROW()-2)*6),7)=0,"",INDEX('申請表 Application Form'!$B$5:$Q$1048576,6+((ROW()-2)*6),7))</f>
        <v/>
      </c>
      <c r="P99" s="22" t="str" cm="1">
        <f t="array" ref="P99">IF(INDEX('申請表 Application Form'!$B$5:$Q$1048576,7+((ROW()-2)*6),6)=0,"",INDEX('申請表 Application Form'!$B$5:$Q$1048576,7+((ROW()-2)*6),6))</f>
        <v/>
      </c>
      <c r="Q99" s="22" t="str" cm="1">
        <f t="array" ref="Q99">IF(INDEX('申請表 Application Form'!$B$5:$Q$1048576,7+((ROW()-2)*6),7)=0,"",INDEX('申請表 Application Form'!$B$5:$Q$1048576,7+((ROW()-2)*6),7))</f>
        <v/>
      </c>
      <c r="R99" s="14" t="str" cm="1">
        <f t="array" ref="R99">IF(INDEX('申請表 Application Form'!$B$5:$Q$1048576,ROW()*6-10,COLUMN()-10)=0,"",INDEX('申請表 Application Form'!$B$5:$Q$1048576,ROW()*6-10,COLUMN()-10))</f>
        <v/>
      </c>
      <c r="S99" s="21" t="str" cm="1">
        <f t="array" ref="S99">IF(INDEX('申請表 Application Form'!$B$5:$Q$1048576,ROW()*6-10,COLUMN()-10)=0,"",INDEX('申請表 Application Form'!$B$5:$Q$1048576,ROW()*6-10,COLUMN()-10))</f>
        <v/>
      </c>
      <c r="T99" s="21" t="str" cm="1">
        <f t="array" ref="T99">IF(INDEX('申請表 Application Form'!$B$5:$Q$1048576,ROW()*6-10,COLUMN()-10)=0,"",INDEX('申請表 Application Form'!$B$5:$Q$1048576,ROW()*6-10,COLUMN()-10))</f>
        <v/>
      </c>
      <c r="U99" s="22" t="str" cm="1">
        <f t="array" ref="U99">IF(INDEX('申請表 Application Form'!$B$5:$Q$1048576,ROW()*6-10,COLUMN()-10)=0,"",INDEX('申請表 Application Form'!$B$5:$Q$1048576,ROW()*6-10,COLUMN()-10))</f>
        <v/>
      </c>
      <c r="V99" s="21" t="str" cm="1">
        <f t="array" ref="V99">IF(INDEX('申請表 Application Form'!$B$5:$Q$1048576,ROW()*6-10,COLUMN()-10)=0,"",INDEX('申請表 Application Form'!$B$5:$Q$1048576,ROW()*6-10,COLUMN()-10))</f>
        <v/>
      </c>
      <c r="W99" s="22" t="str" cm="1">
        <f t="array" ref="W99">INDEX('申請表 Application Form'!$B$5:$Q$1048576,ROW()*6-10,COLUMN()-10)</f>
        <v/>
      </c>
      <c r="X99" s="21" t="str" cm="1">
        <f t="array" ref="X99">IF(INDEX('申請表 Application Form'!$B$5:$Q$1048576,ROW()*6-10,COLUMN()-10)=0,"",INDEX('申請表 Application Form'!$B$5:$Q$1048576,ROW()*6-10,COLUMN()-10))</f>
        <v/>
      </c>
      <c r="Y99" s="21" t="str" cm="1">
        <f t="array" ref="Y99">INDEX('申請表 Application Form'!$B$5:$Q$1048576,ROW()*6-10,COLUMN()-10)</f>
        <v/>
      </c>
      <c r="Z99" s="22" t="str" cm="1">
        <f t="array" ref="Z99">IF(INDEX('申請表 Application Form'!$B$5:$Q$1048576,ROW()*6-10,COLUMN()-10)=0,"",INDEX('申請表 Application Form'!$B$5:$Q$1048576,ROW()*6-10,COLUMN()-10))</f>
        <v/>
      </c>
    </row>
    <row r="100" spans="1:26">
      <c r="A100" s="21" t="str" cm="1">
        <f t="array" ref="A100">INDEX('申請表 Application Form'!$B$5:$Q$1048576,ROW()*6-10,COLUMN())</f>
        <v/>
      </c>
      <c r="B100" s="22" t="str" cm="1">
        <f t="array" ref="B100">IF(INDEX('申請表 Application Form'!$B$5:$Q$1048576,ROW()*6-10,COLUMN())=0,"",INDEX('申請表 Application Form'!$B$5:$Q$1048576,ROW()*6-10,COLUMN()))</f>
        <v/>
      </c>
      <c r="C100" s="21" t="str" cm="1">
        <f t="array" ref="C100">IF(INDEX('申請表 Application Form'!$B$5:$Q$1048576,ROW()*6-10,COLUMN())=0,"",INDEX('申請表 Application Form'!$B$5:$Q$1048576,ROW()*6-10,COLUMN()))</f>
        <v/>
      </c>
      <c r="D100" s="22" t="str" cm="1">
        <f t="array" ref="D100">IF(INDEX('申請表 Application Form'!$B$5:$Q$1048576,ROW()*6-10,COLUMN())=0,"",INDEX('申請表 Application Form'!$B$5:$Q$1048576,ROW()*6-10,COLUMN()))</f>
        <v/>
      </c>
      <c r="E100" s="22" t="str" cm="1">
        <f t="array" ref="E100">INDEX('申請表 Application Form'!$B$5:$Q$1048576,2+((ROW()-2)*6),5)</f>
        <v xml:space="preserve"> </v>
      </c>
      <c r="F100" s="22" t="str" cm="1">
        <f t="array" ref="F100">IF(INDEX('申請表 Application Form'!$B$5:$Q$1048576,2+((ROW()-2)*6),6)=0,"",INDEX('申請表 Application Form'!$B$5:$Q$1048576,2+((ROW()-2)*6),6))</f>
        <v/>
      </c>
      <c r="G100" s="22" t="str" cm="1">
        <f t="array" ref="G100">IF(INDEX('申請表 Application Form'!$B$5:$Q$1048576,2+((ROW()-2)*6),7)=0,"",INDEX('申請表 Application Form'!$B$5:$Q$1048576,2+((ROW()-2)*6),7))</f>
        <v/>
      </c>
      <c r="H100" s="22" t="str" cm="1">
        <f t="array" ref="H100">IF(INDEX('申請表 Application Form'!$B$5:$Q$1048576,3+((ROW()-2)*6),6)=0,"",INDEX('申請表 Application Form'!$B$5:$Q$1048576,3+((ROW()-2)*6),6))</f>
        <v/>
      </c>
      <c r="I100" s="22" t="str" cm="1">
        <f t="array" ref="I100">IF(INDEX('申請表 Application Form'!$B$5:$Q$1048576,3+((ROW()-2)*6),7)=0,"",INDEX('申請表 Application Form'!$B$5:$Q$1048576,3+((ROW()-2)*6),7))</f>
        <v/>
      </c>
      <c r="J100" s="22" t="str" cm="1">
        <f t="array" ref="J100">IF(INDEX('申請表 Application Form'!$B$5:$Q$1048576,4+((ROW()-2)*6),6)=0,"",INDEX('申請表 Application Form'!$B$5:$Q$1048576,4+((ROW()-2)*6),6))</f>
        <v/>
      </c>
      <c r="K100" s="22" t="str" cm="1">
        <f t="array" ref="K100">IF(INDEX('申請表 Application Form'!$B$5:$Q$1048576,4+((ROW()-2)*6),7)=0,"",INDEX('申請表 Application Form'!$B$5:$Q$1048576,4+((ROW()-2)*6),7))</f>
        <v/>
      </c>
      <c r="L100" s="22" t="str" cm="1">
        <f t="array" ref="L100">IF(INDEX('申請表 Application Form'!$B$5:$Q$1048576,5+((ROW()-2)*6),6)=0,"",INDEX('申請表 Application Form'!$B$5:$Q$1048576,5+((ROW()-2)*6),6))</f>
        <v/>
      </c>
      <c r="M100" s="22" t="str" cm="1">
        <f t="array" ref="M100">IF(INDEX('申請表 Application Form'!$B$5:$Q$1048576,5+((ROW()-2)*6),7)=0,"",INDEX('申請表 Application Form'!$B$5:$Q$1048576,5+((ROW()-2)*6),7))</f>
        <v/>
      </c>
      <c r="N100" s="22" t="str" cm="1">
        <f t="array" ref="N100">IF(INDEX('申請表 Application Form'!$B$5:$Q$1048576,6+((ROW()-2)*6),6)=0,"",INDEX('申請表 Application Form'!$B$5:$Q$1048576,6+((ROW()-2)*6),6))</f>
        <v/>
      </c>
      <c r="O100" s="22" t="str" cm="1">
        <f t="array" ref="O100">IF(INDEX('申請表 Application Form'!$B$5:$Q$1048576,6+((ROW()-2)*6),7)=0,"",INDEX('申請表 Application Form'!$B$5:$Q$1048576,6+((ROW()-2)*6),7))</f>
        <v/>
      </c>
      <c r="P100" s="22" t="str" cm="1">
        <f t="array" ref="P100">IF(INDEX('申請表 Application Form'!$B$5:$Q$1048576,7+((ROW()-2)*6),6)=0,"",INDEX('申請表 Application Form'!$B$5:$Q$1048576,7+((ROW()-2)*6),6))</f>
        <v/>
      </c>
      <c r="Q100" s="22" t="str" cm="1">
        <f t="array" ref="Q100">IF(INDEX('申請表 Application Form'!$B$5:$Q$1048576,7+((ROW()-2)*6),7)=0,"",INDEX('申請表 Application Form'!$B$5:$Q$1048576,7+((ROW()-2)*6),7))</f>
        <v/>
      </c>
      <c r="R100" s="14" t="str" cm="1">
        <f t="array" ref="R100">IF(INDEX('申請表 Application Form'!$B$5:$Q$1048576,ROW()*6-10,COLUMN()-10)=0,"",INDEX('申請表 Application Form'!$B$5:$Q$1048576,ROW()*6-10,COLUMN()-10))</f>
        <v/>
      </c>
      <c r="S100" s="21" t="str" cm="1">
        <f t="array" ref="S100">IF(INDEX('申請表 Application Form'!$B$5:$Q$1048576,ROW()*6-10,COLUMN()-10)=0,"",INDEX('申請表 Application Form'!$B$5:$Q$1048576,ROW()*6-10,COLUMN()-10))</f>
        <v/>
      </c>
      <c r="T100" s="21" t="str" cm="1">
        <f t="array" ref="T100">IF(INDEX('申請表 Application Form'!$B$5:$Q$1048576,ROW()*6-10,COLUMN()-10)=0,"",INDEX('申請表 Application Form'!$B$5:$Q$1048576,ROW()*6-10,COLUMN()-10))</f>
        <v/>
      </c>
      <c r="U100" s="22" t="str" cm="1">
        <f t="array" ref="U100">IF(INDEX('申請表 Application Form'!$B$5:$Q$1048576,ROW()*6-10,COLUMN()-10)=0,"",INDEX('申請表 Application Form'!$B$5:$Q$1048576,ROW()*6-10,COLUMN()-10))</f>
        <v/>
      </c>
      <c r="V100" s="21" t="str" cm="1">
        <f t="array" ref="V100">IF(INDEX('申請表 Application Form'!$B$5:$Q$1048576,ROW()*6-10,COLUMN()-10)=0,"",INDEX('申請表 Application Form'!$B$5:$Q$1048576,ROW()*6-10,COLUMN()-10))</f>
        <v/>
      </c>
      <c r="W100" s="22" t="str" cm="1">
        <f t="array" ref="W100">INDEX('申請表 Application Form'!$B$5:$Q$1048576,ROW()*6-10,COLUMN()-10)</f>
        <v/>
      </c>
      <c r="X100" s="21" t="str" cm="1">
        <f t="array" ref="X100">IF(INDEX('申請表 Application Form'!$B$5:$Q$1048576,ROW()*6-10,COLUMN()-10)=0,"",INDEX('申請表 Application Form'!$B$5:$Q$1048576,ROW()*6-10,COLUMN()-10))</f>
        <v/>
      </c>
      <c r="Y100" s="21" t="str" cm="1">
        <f t="array" ref="Y100">INDEX('申請表 Application Form'!$B$5:$Q$1048576,ROW()*6-10,COLUMN()-10)</f>
        <v/>
      </c>
      <c r="Z100" s="22" t="str" cm="1">
        <f t="array" ref="Z100">IF(INDEX('申請表 Application Form'!$B$5:$Q$1048576,ROW()*6-10,COLUMN()-10)=0,"",INDEX('申請表 Application Form'!$B$5:$Q$1048576,ROW()*6-10,COLUMN()-10))</f>
        <v/>
      </c>
    </row>
    <row r="101" spans="1:26">
      <c r="A101" s="21" t="str" cm="1">
        <f t="array" ref="A101">INDEX('申請表 Application Form'!$B$5:$Q$1048576,ROW()*6-10,COLUMN())</f>
        <v/>
      </c>
      <c r="B101" s="22" t="str" cm="1">
        <f t="array" ref="B101">IF(INDEX('申請表 Application Form'!$B$5:$Q$1048576,ROW()*6-10,COLUMN())=0,"",INDEX('申請表 Application Form'!$B$5:$Q$1048576,ROW()*6-10,COLUMN()))</f>
        <v/>
      </c>
      <c r="C101" s="21" t="str" cm="1">
        <f t="array" ref="C101">IF(INDEX('申請表 Application Form'!$B$5:$Q$1048576,ROW()*6-10,COLUMN())=0,"",INDEX('申請表 Application Form'!$B$5:$Q$1048576,ROW()*6-10,COLUMN()))</f>
        <v/>
      </c>
      <c r="D101" s="22" t="str" cm="1">
        <f t="array" ref="D101">IF(INDEX('申請表 Application Form'!$B$5:$Q$1048576,ROW()*6-10,COLUMN())=0,"",INDEX('申請表 Application Form'!$B$5:$Q$1048576,ROW()*6-10,COLUMN()))</f>
        <v/>
      </c>
      <c r="E101" s="22" t="str" cm="1">
        <f t="array" ref="E101">INDEX('申請表 Application Form'!$B$5:$Q$1048576,2+((ROW()-2)*6),5)</f>
        <v xml:space="preserve"> </v>
      </c>
      <c r="F101" s="22" t="str" cm="1">
        <f t="array" ref="F101">IF(INDEX('申請表 Application Form'!$B$5:$Q$1048576,2+((ROW()-2)*6),6)=0,"",INDEX('申請表 Application Form'!$B$5:$Q$1048576,2+((ROW()-2)*6),6))</f>
        <v/>
      </c>
      <c r="G101" s="22" t="str" cm="1">
        <f t="array" ref="G101">IF(INDEX('申請表 Application Form'!$B$5:$Q$1048576,2+((ROW()-2)*6),7)=0,"",INDEX('申請表 Application Form'!$B$5:$Q$1048576,2+((ROW()-2)*6),7))</f>
        <v/>
      </c>
      <c r="H101" s="22" t="str" cm="1">
        <f t="array" ref="H101">IF(INDEX('申請表 Application Form'!$B$5:$Q$1048576,3+((ROW()-2)*6),6)=0,"",INDEX('申請表 Application Form'!$B$5:$Q$1048576,3+((ROW()-2)*6),6))</f>
        <v/>
      </c>
      <c r="I101" s="22" t="str" cm="1">
        <f t="array" ref="I101">IF(INDEX('申請表 Application Form'!$B$5:$Q$1048576,3+((ROW()-2)*6),7)=0,"",INDEX('申請表 Application Form'!$B$5:$Q$1048576,3+((ROW()-2)*6),7))</f>
        <v/>
      </c>
      <c r="J101" s="22" t="str" cm="1">
        <f t="array" ref="J101">IF(INDEX('申請表 Application Form'!$B$5:$Q$1048576,4+((ROW()-2)*6),6)=0,"",INDEX('申請表 Application Form'!$B$5:$Q$1048576,4+((ROW()-2)*6),6))</f>
        <v/>
      </c>
      <c r="K101" s="22" t="str" cm="1">
        <f t="array" ref="K101">IF(INDEX('申請表 Application Form'!$B$5:$Q$1048576,4+((ROW()-2)*6),7)=0,"",INDEX('申請表 Application Form'!$B$5:$Q$1048576,4+((ROW()-2)*6),7))</f>
        <v/>
      </c>
      <c r="L101" s="22" t="str" cm="1">
        <f t="array" ref="L101">IF(INDEX('申請表 Application Form'!$B$5:$Q$1048576,5+((ROW()-2)*6),6)=0,"",INDEX('申請表 Application Form'!$B$5:$Q$1048576,5+((ROW()-2)*6),6))</f>
        <v/>
      </c>
      <c r="M101" s="22" t="str" cm="1">
        <f t="array" ref="M101">IF(INDEX('申請表 Application Form'!$B$5:$Q$1048576,5+((ROW()-2)*6),7)=0,"",INDEX('申請表 Application Form'!$B$5:$Q$1048576,5+((ROW()-2)*6),7))</f>
        <v/>
      </c>
      <c r="N101" s="22" t="str" cm="1">
        <f t="array" ref="N101">IF(INDEX('申請表 Application Form'!$B$5:$Q$1048576,6+((ROW()-2)*6),6)=0,"",INDEX('申請表 Application Form'!$B$5:$Q$1048576,6+((ROW()-2)*6),6))</f>
        <v/>
      </c>
      <c r="O101" s="22" t="str" cm="1">
        <f t="array" ref="O101">IF(INDEX('申請表 Application Form'!$B$5:$Q$1048576,6+((ROW()-2)*6),7)=0,"",INDEX('申請表 Application Form'!$B$5:$Q$1048576,6+((ROW()-2)*6),7))</f>
        <v/>
      </c>
      <c r="P101" s="22" t="str" cm="1">
        <f t="array" ref="P101">IF(INDEX('申請表 Application Form'!$B$5:$Q$1048576,7+((ROW()-2)*6),6)=0,"",INDEX('申請表 Application Form'!$B$5:$Q$1048576,7+((ROW()-2)*6),6))</f>
        <v/>
      </c>
      <c r="Q101" s="22" t="str" cm="1">
        <f t="array" ref="Q101">IF(INDEX('申請表 Application Form'!$B$5:$Q$1048576,7+((ROW()-2)*6),7)=0,"",INDEX('申請表 Application Form'!$B$5:$Q$1048576,7+((ROW()-2)*6),7))</f>
        <v/>
      </c>
      <c r="R101" s="14" t="str" cm="1">
        <f t="array" ref="R101">IF(INDEX('申請表 Application Form'!$B$5:$Q$1048576,ROW()*6-10,COLUMN()-10)=0,"",INDEX('申請表 Application Form'!$B$5:$Q$1048576,ROW()*6-10,COLUMN()-10))</f>
        <v/>
      </c>
      <c r="S101" s="21" t="str" cm="1">
        <f t="array" ref="S101">IF(INDEX('申請表 Application Form'!$B$5:$Q$1048576,ROW()*6-10,COLUMN()-10)=0,"",INDEX('申請表 Application Form'!$B$5:$Q$1048576,ROW()*6-10,COLUMN()-10))</f>
        <v/>
      </c>
      <c r="T101" s="21" t="str" cm="1">
        <f t="array" ref="T101">IF(INDEX('申請表 Application Form'!$B$5:$Q$1048576,ROW()*6-10,COLUMN()-10)=0,"",INDEX('申請表 Application Form'!$B$5:$Q$1048576,ROW()*6-10,COLUMN()-10))</f>
        <v/>
      </c>
      <c r="U101" s="22" t="str" cm="1">
        <f t="array" ref="U101">IF(INDEX('申請表 Application Form'!$B$5:$Q$1048576,ROW()*6-10,COLUMN()-10)=0,"",INDEX('申請表 Application Form'!$B$5:$Q$1048576,ROW()*6-10,COLUMN()-10))</f>
        <v/>
      </c>
      <c r="V101" s="21" t="str" cm="1">
        <f t="array" ref="V101">IF(INDEX('申請表 Application Form'!$B$5:$Q$1048576,ROW()*6-10,COLUMN()-10)=0,"",INDEX('申請表 Application Form'!$B$5:$Q$1048576,ROW()*6-10,COLUMN()-10))</f>
        <v/>
      </c>
      <c r="W101" s="22" t="str" cm="1">
        <f t="array" ref="W101">INDEX('申請表 Application Form'!$B$5:$Q$1048576,ROW()*6-10,COLUMN()-10)</f>
        <v/>
      </c>
      <c r="X101" s="21" t="str" cm="1">
        <f t="array" ref="X101">IF(INDEX('申請表 Application Form'!$B$5:$Q$1048576,ROW()*6-10,COLUMN()-10)=0,"",INDEX('申請表 Application Form'!$B$5:$Q$1048576,ROW()*6-10,COLUMN()-10))</f>
        <v/>
      </c>
      <c r="Y101" s="21" t="str" cm="1">
        <f t="array" ref="Y101">INDEX('申請表 Application Form'!$B$5:$Q$1048576,ROW()*6-10,COLUMN()-10)</f>
        <v/>
      </c>
      <c r="Z101" s="22" t="str" cm="1">
        <f t="array" ref="Z101">IF(INDEX('申請表 Application Form'!$B$5:$Q$1048576,ROW()*6-10,COLUMN()-10)=0,"",INDEX('申請表 Application Form'!$B$5:$Q$1048576,ROW()*6-10,COLUMN()-10))</f>
        <v/>
      </c>
    </row>
    <row r="102" spans="1:26">
      <c r="A102" s="21" t="str" cm="1">
        <f t="array" ref="A102">INDEX('申請表 Application Form'!$B$5:$Q$1048576,ROW()*6-10,COLUMN())</f>
        <v/>
      </c>
      <c r="B102" s="22" t="str" cm="1">
        <f t="array" ref="B102">IF(INDEX('申請表 Application Form'!$B$5:$Q$1048576,ROW()*6-10,COLUMN())=0,"",INDEX('申請表 Application Form'!$B$5:$Q$1048576,ROW()*6-10,COLUMN()))</f>
        <v/>
      </c>
      <c r="C102" s="21" t="str" cm="1">
        <f t="array" ref="C102">IF(INDEX('申請表 Application Form'!$B$5:$Q$1048576,ROW()*6-10,COLUMN())=0,"",INDEX('申請表 Application Form'!$B$5:$Q$1048576,ROW()*6-10,COLUMN()))</f>
        <v/>
      </c>
      <c r="D102" s="22" t="str" cm="1">
        <f t="array" ref="D102">IF(INDEX('申請表 Application Form'!$B$5:$Q$1048576,ROW()*6-10,COLUMN())=0,"",INDEX('申請表 Application Form'!$B$5:$Q$1048576,ROW()*6-10,COLUMN()))</f>
        <v/>
      </c>
      <c r="E102" s="22" t="str" cm="1">
        <f t="array" ref="E102">INDEX('申請表 Application Form'!$B$5:$Q$1048576,2+((ROW()-2)*6),5)</f>
        <v xml:space="preserve"> </v>
      </c>
      <c r="F102" s="22" t="str" cm="1">
        <f t="array" ref="F102">IF(INDEX('申請表 Application Form'!$B$5:$Q$1048576,2+((ROW()-2)*6),6)=0,"",INDEX('申請表 Application Form'!$B$5:$Q$1048576,2+((ROW()-2)*6),6))</f>
        <v/>
      </c>
      <c r="G102" s="22" t="str" cm="1">
        <f t="array" ref="G102">IF(INDEX('申請表 Application Form'!$B$5:$Q$1048576,2+((ROW()-2)*6),7)=0,"",INDEX('申請表 Application Form'!$B$5:$Q$1048576,2+((ROW()-2)*6),7))</f>
        <v/>
      </c>
      <c r="H102" s="22" t="str" cm="1">
        <f t="array" ref="H102">IF(INDEX('申請表 Application Form'!$B$5:$Q$1048576,3+((ROW()-2)*6),6)=0,"",INDEX('申請表 Application Form'!$B$5:$Q$1048576,3+((ROW()-2)*6),6))</f>
        <v/>
      </c>
      <c r="I102" s="22" t="str" cm="1">
        <f t="array" ref="I102">IF(INDEX('申請表 Application Form'!$B$5:$Q$1048576,3+((ROW()-2)*6),7)=0,"",INDEX('申請表 Application Form'!$B$5:$Q$1048576,3+((ROW()-2)*6),7))</f>
        <v/>
      </c>
      <c r="J102" s="22" t="str" cm="1">
        <f t="array" ref="J102">IF(INDEX('申請表 Application Form'!$B$5:$Q$1048576,4+((ROW()-2)*6),6)=0,"",INDEX('申請表 Application Form'!$B$5:$Q$1048576,4+((ROW()-2)*6),6))</f>
        <v/>
      </c>
      <c r="K102" s="22" t="str" cm="1">
        <f t="array" ref="K102">IF(INDEX('申請表 Application Form'!$B$5:$Q$1048576,4+((ROW()-2)*6),7)=0,"",INDEX('申請表 Application Form'!$B$5:$Q$1048576,4+((ROW()-2)*6),7))</f>
        <v/>
      </c>
      <c r="L102" s="22" t="str" cm="1">
        <f t="array" ref="L102">IF(INDEX('申請表 Application Form'!$B$5:$Q$1048576,5+((ROW()-2)*6),6)=0,"",INDEX('申請表 Application Form'!$B$5:$Q$1048576,5+((ROW()-2)*6),6))</f>
        <v/>
      </c>
      <c r="M102" s="22" t="str" cm="1">
        <f t="array" ref="M102">IF(INDEX('申請表 Application Form'!$B$5:$Q$1048576,5+((ROW()-2)*6),7)=0,"",INDEX('申請表 Application Form'!$B$5:$Q$1048576,5+((ROW()-2)*6),7))</f>
        <v/>
      </c>
      <c r="N102" s="22" t="str" cm="1">
        <f t="array" ref="N102">IF(INDEX('申請表 Application Form'!$B$5:$Q$1048576,6+((ROW()-2)*6),6)=0,"",INDEX('申請表 Application Form'!$B$5:$Q$1048576,6+((ROW()-2)*6),6))</f>
        <v/>
      </c>
      <c r="O102" s="22" t="str" cm="1">
        <f t="array" ref="O102">IF(INDEX('申請表 Application Form'!$B$5:$Q$1048576,6+((ROW()-2)*6),7)=0,"",INDEX('申請表 Application Form'!$B$5:$Q$1048576,6+((ROW()-2)*6),7))</f>
        <v/>
      </c>
      <c r="P102" s="22" t="str" cm="1">
        <f t="array" ref="P102">IF(INDEX('申請表 Application Form'!$B$5:$Q$1048576,7+((ROW()-2)*6),6)=0,"",INDEX('申請表 Application Form'!$B$5:$Q$1048576,7+((ROW()-2)*6),6))</f>
        <v/>
      </c>
      <c r="Q102" s="22" t="str" cm="1">
        <f t="array" ref="Q102">IF(INDEX('申請表 Application Form'!$B$5:$Q$1048576,7+((ROW()-2)*6),7)=0,"",INDEX('申請表 Application Form'!$B$5:$Q$1048576,7+((ROW()-2)*6),7))</f>
        <v/>
      </c>
      <c r="R102" s="14" t="str" cm="1">
        <f t="array" ref="R102">IF(INDEX('申請表 Application Form'!$B$5:$Q$1048576,ROW()*6-10,COLUMN()-10)=0,"",INDEX('申請表 Application Form'!$B$5:$Q$1048576,ROW()*6-10,COLUMN()-10))</f>
        <v/>
      </c>
      <c r="S102" s="21" t="str" cm="1">
        <f t="array" ref="S102">IF(INDEX('申請表 Application Form'!$B$5:$Q$1048576,ROW()*6-10,COLUMN()-10)=0,"",INDEX('申請表 Application Form'!$B$5:$Q$1048576,ROW()*6-10,COLUMN()-10))</f>
        <v/>
      </c>
      <c r="T102" s="21" t="str" cm="1">
        <f t="array" ref="T102">IF(INDEX('申請表 Application Form'!$B$5:$Q$1048576,ROW()*6-10,COLUMN()-10)=0,"",INDEX('申請表 Application Form'!$B$5:$Q$1048576,ROW()*6-10,COLUMN()-10))</f>
        <v/>
      </c>
      <c r="U102" s="22" t="str" cm="1">
        <f t="array" ref="U102">IF(INDEX('申請表 Application Form'!$B$5:$Q$1048576,ROW()*6-10,COLUMN()-10)=0,"",INDEX('申請表 Application Form'!$B$5:$Q$1048576,ROW()*6-10,COLUMN()-10))</f>
        <v/>
      </c>
      <c r="V102" s="21" t="str" cm="1">
        <f t="array" ref="V102">IF(INDEX('申請表 Application Form'!$B$5:$Q$1048576,ROW()*6-10,COLUMN()-10)=0,"",INDEX('申請表 Application Form'!$B$5:$Q$1048576,ROW()*6-10,COLUMN()-10))</f>
        <v/>
      </c>
      <c r="W102" s="22" t="str" cm="1">
        <f t="array" ref="W102">INDEX('申請表 Application Form'!$B$5:$Q$1048576,ROW()*6-10,COLUMN()-10)</f>
        <v/>
      </c>
      <c r="X102" s="21" t="str" cm="1">
        <f t="array" ref="X102">IF(INDEX('申請表 Application Form'!$B$5:$Q$1048576,ROW()*6-10,COLUMN()-10)=0,"",INDEX('申請表 Application Form'!$B$5:$Q$1048576,ROW()*6-10,COLUMN()-10))</f>
        <v/>
      </c>
      <c r="Y102" s="21" t="str" cm="1">
        <f t="array" ref="Y102">INDEX('申請表 Application Form'!$B$5:$Q$1048576,ROW()*6-10,COLUMN()-10)</f>
        <v/>
      </c>
      <c r="Z102" s="22" t="str" cm="1">
        <f t="array" ref="Z102">IF(INDEX('申請表 Application Form'!$B$5:$Q$1048576,ROW()*6-10,COLUMN()-10)=0,"",INDEX('申請表 Application Form'!$B$5:$Q$1048576,ROW()*6-10,COLUMN()-10))</f>
        <v/>
      </c>
    </row>
    <row r="103" spans="1:26">
      <c r="A103" s="21" t="str" cm="1">
        <f t="array" ref="A103">INDEX('申請表 Application Form'!$B$5:$Q$1048576,ROW()*6-10,COLUMN())</f>
        <v/>
      </c>
      <c r="B103" s="22" t="str" cm="1">
        <f t="array" ref="B103">IF(INDEX('申請表 Application Form'!$B$5:$Q$1048576,ROW()*6-10,COLUMN())=0,"",INDEX('申請表 Application Form'!$B$5:$Q$1048576,ROW()*6-10,COLUMN()))</f>
        <v/>
      </c>
      <c r="C103" s="21" t="str" cm="1">
        <f t="array" ref="C103">IF(INDEX('申請表 Application Form'!$B$5:$Q$1048576,ROW()*6-10,COLUMN())=0,"",INDEX('申請表 Application Form'!$B$5:$Q$1048576,ROW()*6-10,COLUMN()))</f>
        <v/>
      </c>
      <c r="D103" s="22" t="str" cm="1">
        <f t="array" ref="D103">IF(INDEX('申請表 Application Form'!$B$5:$Q$1048576,ROW()*6-10,COLUMN())=0,"",INDEX('申請表 Application Form'!$B$5:$Q$1048576,ROW()*6-10,COLUMN()))</f>
        <v/>
      </c>
      <c r="E103" s="22" t="str" cm="1">
        <f t="array" ref="E103">INDEX('申請表 Application Form'!$B$5:$Q$1048576,2+((ROW()-2)*6),5)</f>
        <v xml:space="preserve"> </v>
      </c>
      <c r="F103" s="22" t="str" cm="1">
        <f t="array" ref="F103">IF(INDEX('申請表 Application Form'!$B$5:$Q$1048576,2+((ROW()-2)*6),6)=0,"",INDEX('申請表 Application Form'!$B$5:$Q$1048576,2+((ROW()-2)*6),6))</f>
        <v/>
      </c>
      <c r="G103" s="22" t="str" cm="1">
        <f t="array" ref="G103">IF(INDEX('申請表 Application Form'!$B$5:$Q$1048576,2+((ROW()-2)*6),7)=0,"",INDEX('申請表 Application Form'!$B$5:$Q$1048576,2+((ROW()-2)*6),7))</f>
        <v/>
      </c>
      <c r="H103" s="22" t="str" cm="1">
        <f t="array" ref="H103">IF(INDEX('申請表 Application Form'!$B$5:$Q$1048576,3+((ROW()-2)*6),6)=0,"",INDEX('申請表 Application Form'!$B$5:$Q$1048576,3+((ROW()-2)*6),6))</f>
        <v/>
      </c>
      <c r="I103" s="22" t="str" cm="1">
        <f t="array" ref="I103">IF(INDEX('申請表 Application Form'!$B$5:$Q$1048576,3+((ROW()-2)*6),7)=0,"",INDEX('申請表 Application Form'!$B$5:$Q$1048576,3+((ROW()-2)*6),7))</f>
        <v/>
      </c>
      <c r="J103" s="22" t="str" cm="1">
        <f t="array" ref="J103">IF(INDEX('申請表 Application Form'!$B$5:$Q$1048576,4+((ROW()-2)*6),6)=0,"",INDEX('申請表 Application Form'!$B$5:$Q$1048576,4+((ROW()-2)*6),6))</f>
        <v/>
      </c>
      <c r="K103" s="22" t="str" cm="1">
        <f t="array" ref="K103">IF(INDEX('申請表 Application Form'!$B$5:$Q$1048576,4+((ROW()-2)*6),7)=0,"",INDEX('申請表 Application Form'!$B$5:$Q$1048576,4+((ROW()-2)*6),7))</f>
        <v/>
      </c>
      <c r="L103" s="22" t="str" cm="1">
        <f t="array" ref="L103">IF(INDEX('申請表 Application Form'!$B$5:$Q$1048576,5+((ROW()-2)*6),6)=0,"",INDEX('申請表 Application Form'!$B$5:$Q$1048576,5+((ROW()-2)*6),6))</f>
        <v/>
      </c>
      <c r="M103" s="22" t="str" cm="1">
        <f t="array" ref="M103">IF(INDEX('申請表 Application Form'!$B$5:$Q$1048576,5+((ROW()-2)*6),7)=0,"",INDEX('申請表 Application Form'!$B$5:$Q$1048576,5+((ROW()-2)*6),7))</f>
        <v/>
      </c>
      <c r="N103" s="22" t="str" cm="1">
        <f t="array" ref="N103">IF(INDEX('申請表 Application Form'!$B$5:$Q$1048576,6+((ROW()-2)*6),6)=0,"",INDEX('申請表 Application Form'!$B$5:$Q$1048576,6+((ROW()-2)*6),6))</f>
        <v/>
      </c>
      <c r="O103" s="22" t="str" cm="1">
        <f t="array" ref="O103">IF(INDEX('申請表 Application Form'!$B$5:$Q$1048576,6+((ROW()-2)*6),7)=0,"",INDEX('申請表 Application Form'!$B$5:$Q$1048576,6+((ROW()-2)*6),7))</f>
        <v/>
      </c>
      <c r="P103" s="22" t="str" cm="1">
        <f t="array" ref="P103">IF(INDEX('申請表 Application Form'!$B$5:$Q$1048576,7+((ROW()-2)*6),6)=0,"",INDEX('申請表 Application Form'!$B$5:$Q$1048576,7+((ROW()-2)*6),6))</f>
        <v/>
      </c>
      <c r="Q103" s="22" t="str" cm="1">
        <f t="array" ref="Q103">IF(INDEX('申請表 Application Form'!$B$5:$Q$1048576,7+((ROW()-2)*6),7)=0,"",INDEX('申請表 Application Form'!$B$5:$Q$1048576,7+((ROW()-2)*6),7))</f>
        <v/>
      </c>
      <c r="R103" s="14" t="str" cm="1">
        <f t="array" ref="R103">IF(INDEX('申請表 Application Form'!$B$5:$Q$1048576,ROW()*6-10,COLUMN()-10)=0,"",INDEX('申請表 Application Form'!$B$5:$Q$1048576,ROW()*6-10,COLUMN()-10))</f>
        <v/>
      </c>
      <c r="S103" s="21" t="str" cm="1">
        <f t="array" ref="S103">IF(INDEX('申請表 Application Form'!$B$5:$Q$1048576,ROW()*6-10,COLUMN()-10)=0,"",INDEX('申請表 Application Form'!$B$5:$Q$1048576,ROW()*6-10,COLUMN()-10))</f>
        <v/>
      </c>
      <c r="T103" s="21" t="str" cm="1">
        <f t="array" ref="T103">IF(INDEX('申請表 Application Form'!$B$5:$Q$1048576,ROW()*6-10,COLUMN()-10)=0,"",INDEX('申請表 Application Form'!$B$5:$Q$1048576,ROW()*6-10,COLUMN()-10))</f>
        <v/>
      </c>
      <c r="U103" s="22" t="str" cm="1">
        <f t="array" ref="U103">IF(INDEX('申請表 Application Form'!$B$5:$Q$1048576,ROW()*6-10,COLUMN()-10)=0,"",INDEX('申請表 Application Form'!$B$5:$Q$1048576,ROW()*6-10,COLUMN()-10))</f>
        <v/>
      </c>
      <c r="V103" s="21" t="str" cm="1">
        <f t="array" ref="V103">IF(INDEX('申請表 Application Form'!$B$5:$Q$1048576,ROW()*6-10,COLUMN()-10)=0,"",INDEX('申請表 Application Form'!$B$5:$Q$1048576,ROW()*6-10,COLUMN()-10))</f>
        <v/>
      </c>
      <c r="W103" s="22" t="str" cm="1">
        <f t="array" ref="W103">INDEX('申請表 Application Form'!$B$5:$Q$1048576,ROW()*6-10,COLUMN()-10)</f>
        <v/>
      </c>
      <c r="X103" s="21" t="str" cm="1">
        <f t="array" ref="X103">IF(INDEX('申請表 Application Form'!$B$5:$Q$1048576,ROW()*6-10,COLUMN()-10)=0,"",INDEX('申請表 Application Form'!$B$5:$Q$1048576,ROW()*6-10,COLUMN()-10))</f>
        <v/>
      </c>
      <c r="Y103" s="21" t="str" cm="1">
        <f t="array" ref="Y103">INDEX('申請表 Application Form'!$B$5:$Q$1048576,ROW()*6-10,COLUMN()-10)</f>
        <v/>
      </c>
      <c r="Z103" s="22" t="str" cm="1">
        <f t="array" ref="Z103">IF(INDEX('申請表 Application Form'!$B$5:$Q$1048576,ROW()*6-10,COLUMN()-10)=0,"",INDEX('申請表 Application Form'!$B$5:$Q$1048576,ROW()*6-10,COLUMN()-10))</f>
        <v/>
      </c>
    </row>
    <row r="104" spans="1:26">
      <c r="A104" s="21" t="str" cm="1">
        <f t="array" ref="A104">INDEX('申請表 Application Form'!$B$5:$Q$1048576,ROW()*6-10,COLUMN())</f>
        <v/>
      </c>
      <c r="B104" s="22" t="str" cm="1">
        <f t="array" ref="B104">IF(INDEX('申請表 Application Form'!$B$5:$Q$1048576,ROW()*6-10,COLUMN())=0,"",INDEX('申請表 Application Form'!$B$5:$Q$1048576,ROW()*6-10,COLUMN()))</f>
        <v/>
      </c>
      <c r="C104" s="21" t="str" cm="1">
        <f t="array" ref="C104">IF(INDEX('申請表 Application Form'!$B$5:$Q$1048576,ROW()*6-10,COLUMN())=0,"",INDEX('申請表 Application Form'!$B$5:$Q$1048576,ROW()*6-10,COLUMN()))</f>
        <v/>
      </c>
      <c r="D104" s="22" t="str" cm="1">
        <f t="array" ref="D104">IF(INDEX('申請表 Application Form'!$B$5:$Q$1048576,ROW()*6-10,COLUMN())=0,"",INDEX('申請表 Application Form'!$B$5:$Q$1048576,ROW()*6-10,COLUMN()))</f>
        <v/>
      </c>
      <c r="E104" s="22" t="str" cm="1">
        <f t="array" ref="E104">INDEX('申請表 Application Form'!$B$5:$Q$1048576,2+((ROW()-2)*6),5)</f>
        <v xml:space="preserve"> </v>
      </c>
      <c r="F104" s="22" t="str" cm="1">
        <f t="array" ref="F104">IF(INDEX('申請表 Application Form'!$B$5:$Q$1048576,2+((ROW()-2)*6),6)=0,"",INDEX('申請表 Application Form'!$B$5:$Q$1048576,2+((ROW()-2)*6),6))</f>
        <v/>
      </c>
      <c r="G104" s="22" t="str" cm="1">
        <f t="array" ref="G104">IF(INDEX('申請表 Application Form'!$B$5:$Q$1048576,2+((ROW()-2)*6),7)=0,"",INDEX('申請表 Application Form'!$B$5:$Q$1048576,2+((ROW()-2)*6),7))</f>
        <v/>
      </c>
      <c r="H104" s="22" t="str" cm="1">
        <f t="array" ref="H104">IF(INDEX('申請表 Application Form'!$B$5:$Q$1048576,3+((ROW()-2)*6),6)=0,"",INDEX('申請表 Application Form'!$B$5:$Q$1048576,3+((ROW()-2)*6),6))</f>
        <v/>
      </c>
      <c r="I104" s="22" t="str" cm="1">
        <f t="array" ref="I104">IF(INDEX('申請表 Application Form'!$B$5:$Q$1048576,3+((ROW()-2)*6),7)=0,"",INDEX('申請表 Application Form'!$B$5:$Q$1048576,3+((ROW()-2)*6),7))</f>
        <v/>
      </c>
      <c r="J104" s="22" t="str" cm="1">
        <f t="array" ref="J104">IF(INDEX('申請表 Application Form'!$B$5:$Q$1048576,4+((ROW()-2)*6),6)=0,"",INDEX('申請表 Application Form'!$B$5:$Q$1048576,4+((ROW()-2)*6),6))</f>
        <v/>
      </c>
      <c r="K104" s="22" t="str" cm="1">
        <f t="array" ref="K104">IF(INDEX('申請表 Application Form'!$B$5:$Q$1048576,4+((ROW()-2)*6),7)=0,"",INDEX('申請表 Application Form'!$B$5:$Q$1048576,4+((ROW()-2)*6),7))</f>
        <v/>
      </c>
      <c r="L104" s="22" t="str" cm="1">
        <f t="array" ref="L104">IF(INDEX('申請表 Application Form'!$B$5:$Q$1048576,5+((ROW()-2)*6),6)=0,"",INDEX('申請表 Application Form'!$B$5:$Q$1048576,5+((ROW()-2)*6),6))</f>
        <v/>
      </c>
      <c r="M104" s="22" t="str" cm="1">
        <f t="array" ref="M104">IF(INDEX('申請表 Application Form'!$B$5:$Q$1048576,5+((ROW()-2)*6),7)=0,"",INDEX('申請表 Application Form'!$B$5:$Q$1048576,5+((ROW()-2)*6),7))</f>
        <v/>
      </c>
      <c r="N104" s="22" t="str" cm="1">
        <f t="array" ref="N104">IF(INDEX('申請表 Application Form'!$B$5:$Q$1048576,6+((ROW()-2)*6),6)=0,"",INDEX('申請表 Application Form'!$B$5:$Q$1048576,6+((ROW()-2)*6),6))</f>
        <v/>
      </c>
      <c r="O104" s="22" t="str" cm="1">
        <f t="array" ref="O104">IF(INDEX('申請表 Application Form'!$B$5:$Q$1048576,6+((ROW()-2)*6),7)=0,"",INDEX('申請表 Application Form'!$B$5:$Q$1048576,6+((ROW()-2)*6),7))</f>
        <v/>
      </c>
      <c r="P104" s="22" t="str" cm="1">
        <f t="array" ref="P104">IF(INDEX('申請表 Application Form'!$B$5:$Q$1048576,7+((ROW()-2)*6),6)=0,"",INDEX('申請表 Application Form'!$B$5:$Q$1048576,7+((ROW()-2)*6),6))</f>
        <v/>
      </c>
      <c r="Q104" s="22" t="str" cm="1">
        <f t="array" ref="Q104">IF(INDEX('申請表 Application Form'!$B$5:$Q$1048576,7+((ROW()-2)*6),7)=0,"",INDEX('申請表 Application Form'!$B$5:$Q$1048576,7+((ROW()-2)*6),7))</f>
        <v/>
      </c>
      <c r="R104" s="14" t="str" cm="1">
        <f t="array" ref="R104">IF(INDEX('申請表 Application Form'!$B$5:$Q$1048576,ROW()*6-10,COLUMN()-10)=0,"",INDEX('申請表 Application Form'!$B$5:$Q$1048576,ROW()*6-10,COLUMN()-10))</f>
        <v/>
      </c>
      <c r="S104" s="21" t="str" cm="1">
        <f t="array" ref="S104">IF(INDEX('申請表 Application Form'!$B$5:$Q$1048576,ROW()*6-10,COLUMN()-10)=0,"",INDEX('申請表 Application Form'!$B$5:$Q$1048576,ROW()*6-10,COLUMN()-10))</f>
        <v/>
      </c>
      <c r="T104" s="21" t="str" cm="1">
        <f t="array" ref="T104">IF(INDEX('申請表 Application Form'!$B$5:$Q$1048576,ROW()*6-10,COLUMN()-10)=0,"",INDEX('申請表 Application Form'!$B$5:$Q$1048576,ROW()*6-10,COLUMN()-10))</f>
        <v/>
      </c>
      <c r="U104" s="22" t="str" cm="1">
        <f t="array" ref="U104">IF(INDEX('申請表 Application Form'!$B$5:$Q$1048576,ROW()*6-10,COLUMN()-10)=0,"",INDEX('申請表 Application Form'!$B$5:$Q$1048576,ROW()*6-10,COLUMN()-10))</f>
        <v/>
      </c>
      <c r="V104" s="21" t="str" cm="1">
        <f t="array" ref="V104">IF(INDEX('申請表 Application Form'!$B$5:$Q$1048576,ROW()*6-10,COLUMN()-10)=0,"",INDEX('申請表 Application Form'!$B$5:$Q$1048576,ROW()*6-10,COLUMN()-10))</f>
        <v/>
      </c>
      <c r="W104" s="22" t="str" cm="1">
        <f t="array" ref="W104">INDEX('申請表 Application Form'!$B$5:$Q$1048576,ROW()*6-10,COLUMN()-10)</f>
        <v/>
      </c>
      <c r="X104" s="21" t="str" cm="1">
        <f t="array" ref="X104">IF(INDEX('申請表 Application Form'!$B$5:$Q$1048576,ROW()*6-10,COLUMN()-10)=0,"",INDEX('申請表 Application Form'!$B$5:$Q$1048576,ROW()*6-10,COLUMN()-10))</f>
        <v/>
      </c>
      <c r="Y104" s="21" t="str" cm="1">
        <f t="array" ref="Y104">INDEX('申請表 Application Form'!$B$5:$Q$1048576,ROW()*6-10,COLUMN()-10)</f>
        <v/>
      </c>
      <c r="Z104" s="22" t="str" cm="1">
        <f t="array" ref="Z104">IF(INDEX('申請表 Application Form'!$B$5:$Q$1048576,ROW()*6-10,COLUMN()-10)=0,"",INDEX('申請表 Application Form'!$B$5:$Q$1048576,ROW()*6-10,COLUMN()-10))</f>
        <v/>
      </c>
    </row>
    <row r="105" spans="1:26">
      <c r="A105" s="21" t="str" cm="1">
        <f t="array" ref="A105">INDEX('申請表 Application Form'!$B$5:$Q$1048576,ROW()*6-10,COLUMN())</f>
        <v/>
      </c>
      <c r="B105" s="22" t="str" cm="1">
        <f t="array" ref="B105">IF(INDEX('申請表 Application Form'!$B$5:$Q$1048576,ROW()*6-10,COLUMN())=0,"",INDEX('申請表 Application Form'!$B$5:$Q$1048576,ROW()*6-10,COLUMN()))</f>
        <v/>
      </c>
      <c r="C105" s="21" t="str" cm="1">
        <f t="array" ref="C105">IF(INDEX('申請表 Application Form'!$B$5:$Q$1048576,ROW()*6-10,COLUMN())=0,"",INDEX('申請表 Application Form'!$B$5:$Q$1048576,ROW()*6-10,COLUMN()))</f>
        <v/>
      </c>
      <c r="D105" s="22" t="str" cm="1">
        <f t="array" ref="D105">IF(INDEX('申請表 Application Form'!$B$5:$Q$1048576,ROW()*6-10,COLUMN())=0,"",INDEX('申請表 Application Form'!$B$5:$Q$1048576,ROW()*6-10,COLUMN()))</f>
        <v/>
      </c>
      <c r="E105" s="22" t="str" cm="1">
        <f t="array" ref="E105">INDEX('申請表 Application Form'!$B$5:$Q$1048576,2+((ROW()-2)*6),5)</f>
        <v xml:space="preserve"> </v>
      </c>
      <c r="F105" s="22" t="str" cm="1">
        <f t="array" ref="F105">IF(INDEX('申請表 Application Form'!$B$5:$Q$1048576,2+((ROW()-2)*6),6)=0,"",INDEX('申請表 Application Form'!$B$5:$Q$1048576,2+((ROW()-2)*6),6))</f>
        <v/>
      </c>
      <c r="G105" s="22" t="str" cm="1">
        <f t="array" ref="G105">IF(INDEX('申請表 Application Form'!$B$5:$Q$1048576,2+((ROW()-2)*6),7)=0,"",INDEX('申請表 Application Form'!$B$5:$Q$1048576,2+((ROW()-2)*6),7))</f>
        <v/>
      </c>
      <c r="H105" s="22" t="str" cm="1">
        <f t="array" ref="H105">IF(INDEX('申請表 Application Form'!$B$5:$Q$1048576,3+((ROW()-2)*6),6)=0,"",INDEX('申請表 Application Form'!$B$5:$Q$1048576,3+((ROW()-2)*6),6))</f>
        <v/>
      </c>
      <c r="I105" s="22" t="str" cm="1">
        <f t="array" ref="I105">IF(INDEX('申請表 Application Form'!$B$5:$Q$1048576,3+((ROW()-2)*6),7)=0,"",INDEX('申請表 Application Form'!$B$5:$Q$1048576,3+((ROW()-2)*6),7))</f>
        <v/>
      </c>
      <c r="J105" s="22" t="str" cm="1">
        <f t="array" ref="J105">IF(INDEX('申請表 Application Form'!$B$5:$Q$1048576,4+((ROW()-2)*6),6)=0,"",INDEX('申請表 Application Form'!$B$5:$Q$1048576,4+((ROW()-2)*6),6))</f>
        <v/>
      </c>
      <c r="K105" s="22" t="str" cm="1">
        <f t="array" ref="K105">IF(INDEX('申請表 Application Form'!$B$5:$Q$1048576,4+((ROW()-2)*6),7)=0,"",INDEX('申請表 Application Form'!$B$5:$Q$1048576,4+((ROW()-2)*6),7))</f>
        <v/>
      </c>
      <c r="L105" s="22" t="str" cm="1">
        <f t="array" ref="L105">IF(INDEX('申請表 Application Form'!$B$5:$Q$1048576,5+((ROW()-2)*6),6)=0,"",INDEX('申請表 Application Form'!$B$5:$Q$1048576,5+((ROW()-2)*6),6))</f>
        <v/>
      </c>
      <c r="M105" s="22" t="str" cm="1">
        <f t="array" ref="M105">IF(INDEX('申請表 Application Form'!$B$5:$Q$1048576,5+((ROW()-2)*6),7)=0,"",INDEX('申請表 Application Form'!$B$5:$Q$1048576,5+((ROW()-2)*6),7))</f>
        <v/>
      </c>
      <c r="N105" s="22" t="str" cm="1">
        <f t="array" ref="N105">IF(INDEX('申請表 Application Form'!$B$5:$Q$1048576,6+((ROW()-2)*6),6)=0,"",INDEX('申請表 Application Form'!$B$5:$Q$1048576,6+((ROW()-2)*6),6))</f>
        <v/>
      </c>
      <c r="O105" s="22" t="str" cm="1">
        <f t="array" ref="O105">IF(INDEX('申請表 Application Form'!$B$5:$Q$1048576,6+((ROW()-2)*6),7)=0,"",INDEX('申請表 Application Form'!$B$5:$Q$1048576,6+((ROW()-2)*6),7))</f>
        <v/>
      </c>
      <c r="P105" s="22" t="str" cm="1">
        <f t="array" ref="P105">IF(INDEX('申請表 Application Form'!$B$5:$Q$1048576,7+((ROW()-2)*6),6)=0,"",INDEX('申請表 Application Form'!$B$5:$Q$1048576,7+((ROW()-2)*6),6))</f>
        <v/>
      </c>
      <c r="Q105" s="22" t="str" cm="1">
        <f t="array" ref="Q105">IF(INDEX('申請表 Application Form'!$B$5:$Q$1048576,7+((ROW()-2)*6),7)=0,"",INDEX('申請表 Application Form'!$B$5:$Q$1048576,7+((ROW()-2)*6),7))</f>
        <v/>
      </c>
      <c r="R105" s="14" t="str" cm="1">
        <f t="array" ref="R105">IF(INDEX('申請表 Application Form'!$B$5:$Q$1048576,ROW()*6-10,COLUMN()-10)=0,"",INDEX('申請表 Application Form'!$B$5:$Q$1048576,ROW()*6-10,COLUMN()-10))</f>
        <v/>
      </c>
      <c r="S105" s="21" t="str" cm="1">
        <f t="array" ref="S105">IF(INDEX('申請表 Application Form'!$B$5:$Q$1048576,ROW()*6-10,COLUMN()-10)=0,"",INDEX('申請表 Application Form'!$B$5:$Q$1048576,ROW()*6-10,COLUMN()-10))</f>
        <v/>
      </c>
      <c r="T105" s="21" t="str" cm="1">
        <f t="array" ref="T105">IF(INDEX('申請表 Application Form'!$B$5:$Q$1048576,ROW()*6-10,COLUMN()-10)=0,"",INDEX('申請表 Application Form'!$B$5:$Q$1048576,ROW()*6-10,COLUMN()-10))</f>
        <v/>
      </c>
      <c r="U105" s="22" t="str" cm="1">
        <f t="array" ref="U105">IF(INDEX('申請表 Application Form'!$B$5:$Q$1048576,ROW()*6-10,COLUMN()-10)=0,"",INDEX('申請表 Application Form'!$B$5:$Q$1048576,ROW()*6-10,COLUMN()-10))</f>
        <v/>
      </c>
      <c r="V105" s="21" t="str" cm="1">
        <f t="array" ref="V105">IF(INDEX('申請表 Application Form'!$B$5:$Q$1048576,ROW()*6-10,COLUMN()-10)=0,"",INDEX('申請表 Application Form'!$B$5:$Q$1048576,ROW()*6-10,COLUMN()-10))</f>
        <v/>
      </c>
      <c r="W105" s="22" t="str" cm="1">
        <f t="array" ref="W105">INDEX('申請表 Application Form'!$B$5:$Q$1048576,ROW()*6-10,COLUMN()-10)</f>
        <v/>
      </c>
      <c r="X105" s="21" t="str" cm="1">
        <f t="array" ref="X105">IF(INDEX('申請表 Application Form'!$B$5:$Q$1048576,ROW()*6-10,COLUMN()-10)=0,"",INDEX('申請表 Application Form'!$B$5:$Q$1048576,ROW()*6-10,COLUMN()-10))</f>
        <v/>
      </c>
      <c r="Y105" s="21" t="str" cm="1">
        <f t="array" ref="Y105">INDEX('申請表 Application Form'!$B$5:$Q$1048576,ROW()*6-10,COLUMN()-10)</f>
        <v/>
      </c>
      <c r="Z105" s="22" t="str" cm="1">
        <f t="array" ref="Z105">IF(INDEX('申請表 Application Form'!$B$5:$Q$1048576,ROW()*6-10,COLUMN()-10)=0,"",INDEX('申請表 Application Form'!$B$5:$Q$1048576,ROW()*6-10,COLUMN()-10))</f>
        <v/>
      </c>
    </row>
    <row r="106" spans="1:26">
      <c r="A106" s="21" t="str" cm="1">
        <f t="array" ref="A106">INDEX('申請表 Application Form'!$B$5:$Q$1048576,ROW()*6-10,COLUMN())</f>
        <v/>
      </c>
      <c r="B106" s="22" t="str" cm="1">
        <f t="array" ref="B106">IF(INDEX('申請表 Application Form'!$B$5:$Q$1048576,ROW()*6-10,COLUMN())=0,"",INDEX('申請表 Application Form'!$B$5:$Q$1048576,ROW()*6-10,COLUMN()))</f>
        <v/>
      </c>
      <c r="C106" s="21" t="str" cm="1">
        <f t="array" ref="C106">IF(INDEX('申請表 Application Form'!$B$5:$Q$1048576,ROW()*6-10,COLUMN())=0,"",INDEX('申請表 Application Form'!$B$5:$Q$1048576,ROW()*6-10,COLUMN()))</f>
        <v/>
      </c>
      <c r="D106" s="22" t="str" cm="1">
        <f t="array" ref="D106">IF(INDEX('申請表 Application Form'!$B$5:$Q$1048576,ROW()*6-10,COLUMN())=0,"",INDEX('申請表 Application Form'!$B$5:$Q$1048576,ROW()*6-10,COLUMN()))</f>
        <v/>
      </c>
      <c r="E106" s="22" t="str" cm="1">
        <f t="array" ref="E106">INDEX('申請表 Application Form'!$B$5:$Q$1048576,2+((ROW()-2)*6),5)</f>
        <v xml:space="preserve"> </v>
      </c>
      <c r="F106" s="22" t="str" cm="1">
        <f t="array" ref="F106">IF(INDEX('申請表 Application Form'!$B$5:$Q$1048576,2+((ROW()-2)*6),6)=0,"",INDEX('申請表 Application Form'!$B$5:$Q$1048576,2+((ROW()-2)*6),6))</f>
        <v/>
      </c>
      <c r="G106" s="22" t="str" cm="1">
        <f t="array" ref="G106">IF(INDEX('申請表 Application Form'!$B$5:$Q$1048576,2+((ROW()-2)*6),7)=0,"",INDEX('申請表 Application Form'!$B$5:$Q$1048576,2+((ROW()-2)*6),7))</f>
        <v/>
      </c>
      <c r="H106" s="22" t="str" cm="1">
        <f t="array" ref="H106">IF(INDEX('申請表 Application Form'!$B$5:$Q$1048576,3+((ROW()-2)*6),6)=0,"",INDEX('申請表 Application Form'!$B$5:$Q$1048576,3+((ROW()-2)*6),6))</f>
        <v/>
      </c>
      <c r="I106" s="22" t="str" cm="1">
        <f t="array" ref="I106">IF(INDEX('申請表 Application Form'!$B$5:$Q$1048576,3+((ROW()-2)*6),7)=0,"",INDEX('申請表 Application Form'!$B$5:$Q$1048576,3+((ROW()-2)*6),7))</f>
        <v/>
      </c>
      <c r="J106" s="22" t="str" cm="1">
        <f t="array" ref="J106">IF(INDEX('申請表 Application Form'!$B$5:$Q$1048576,4+((ROW()-2)*6),6)=0,"",INDEX('申請表 Application Form'!$B$5:$Q$1048576,4+((ROW()-2)*6),6))</f>
        <v/>
      </c>
      <c r="K106" s="22" t="str" cm="1">
        <f t="array" ref="K106">IF(INDEX('申請表 Application Form'!$B$5:$Q$1048576,4+((ROW()-2)*6),7)=0,"",INDEX('申請表 Application Form'!$B$5:$Q$1048576,4+((ROW()-2)*6),7))</f>
        <v/>
      </c>
      <c r="L106" s="22" t="str" cm="1">
        <f t="array" ref="L106">IF(INDEX('申請表 Application Form'!$B$5:$Q$1048576,5+((ROW()-2)*6),6)=0,"",INDEX('申請表 Application Form'!$B$5:$Q$1048576,5+((ROW()-2)*6),6))</f>
        <v/>
      </c>
      <c r="M106" s="22" t="str" cm="1">
        <f t="array" ref="M106">IF(INDEX('申請表 Application Form'!$B$5:$Q$1048576,5+((ROW()-2)*6),7)=0,"",INDEX('申請表 Application Form'!$B$5:$Q$1048576,5+((ROW()-2)*6),7))</f>
        <v/>
      </c>
      <c r="N106" s="22" t="str" cm="1">
        <f t="array" ref="N106">IF(INDEX('申請表 Application Form'!$B$5:$Q$1048576,6+((ROW()-2)*6),6)=0,"",INDEX('申請表 Application Form'!$B$5:$Q$1048576,6+((ROW()-2)*6),6))</f>
        <v/>
      </c>
      <c r="O106" s="22" t="str" cm="1">
        <f t="array" ref="O106">IF(INDEX('申請表 Application Form'!$B$5:$Q$1048576,6+((ROW()-2)*6),7)=0,"",INDEX('申請表 Application Form'!$B$5:$Q$1048576,6+((ROW()-2)*6),7))</f>
        <v/>
      </c>
      <c r="P106" s="22" t="str" cm="1">
        <f t="array" ref="P106">IF(INDEX('申請表 Application Form'!$B$5:$Q$1048576,7+((ROW()-2)*6),6)=0,"",INDEX('申請表 Application Form'!$B$5:$Q$1048576,7+((ROW()-2)*6),6))</f>
        <v/>
      </c>
      <c r="Q106" s="22" t="str" cm="1">
        <f t="array" ref="Q106">IF(INDEX('申請表 Application Form'!$B$5:$Q$1048576,7+((ROW()-2)*6),7)=0,"",INDEX('申請表 Application Form'!$B$5:$Q$1048576,7+((ROW()-2)*6),7))</f>
        <v/>
      </c>
      <c r="R106" s="14" t="str" cm="1">
        <f t="array" ref="R106">IF(INDEX('申請表 Application Form'!$B$5:$Q$1048576,ROW()*6-10,COLUMN()-10)=0,"",INDEX('申請表 Application Form'!$B$5:$Q$1048576,ROW()*6-10,COLUMN()-10))</f>
        <v/>
      </c>
      <c r="S106" s="21" t="str" cm="1">
        <f t="array" ref="S106">IF(INDEX('申請表 Application Form'!$B$5:$Q$1048576,ROW()*6-10,COLUMN()-10)=0,"",INDEX('申請表 Application Form'!$B$5:$Q$1048576,ROW()*6-10,COLUMN()-10))</f>
        <v/>
      </c>
      <c r="T106" s="21" t="str" cm="1">
        <f t="array" ref="T106">IF(INDEX('申請表 Application Form'!$B$5:$Q$1048576,ROW()*6-10,COLUMN()-10)=0,"",INDEX('申請表 Application Form'!$B$5:$Q$1048576,ROW()*6-10,COLUMN()-10))</f>
        <v/>
      </c>
      <c r="U106" s="22" t="str" cm="1">
        <f t="array" ref="U106">IF(INDEX('申請表 Application Form'!$B$5:$Q$1048576,ROW()*6-10,COLUMN()-10)=0,"",INDEX('申請表 Application Form'!$B$5:$Q$1048576,ROW()*6-10,COLUMN()-10))</f>
        <v/>
      </c>
      <c r="V106" s="21" t="str" cm="1">
        <f t="array" ref="V106">IF(INDEX('申請表 Application Form'!$B$5:$Q$1048576,ROW()*6-10,COLUMN()-10)=0,"",INDEX('申請表 Application Form'!$B$5:$Q$1048576,ROW()*6-10,COLUMN()-10))</f>
        <v/>
      </c>
      <c r="W106" s="22" t="str" cm="1">
        <f t="array" ref="W106">INDEX('申請表 Application Form'!$B$5:$Q$1048576,ROW()*6-10,COLUMN()-10)</f>
        <v/>
      </c>
      <c r="X106" s="21" t="str" cm="1">
        <f t="array" ref="X106">IF(INDEX('申請表 Application Form'!$B$5:$Q$1048576,ROW()*6-10,COLUMN()-10)=0,"",INDEX('申請表 Application Form'!$B$5:$Q$1048576,ROW()*6-10,COLUMN()-10))</f>
        <v/>
      </c>
      <c r="Y106" s="21" t="str" cm="1">
        <f t="array" ref="Y106">INDEX('申請表 Application Form'!$B$5:$Q$1048576,ROW()*6-10,COLUMN()-10)</f>
        <v/>
      </c>
      <c r="Z106" s="22" t="str" cm="1">
        <f t="array" ref="Z106">IF(INDEX('申請表 Application Form'!$B$5:$Q$1048576,ROW()*6-10,COLUMN()-10)=0,"",INDEX('申請表 Application Form'!$B$5:$Q$1048576,ROW()*6-10,COLUMN()-10))</f>
        <v/>
      </c>
    </row>
    <row r="107" spans="1:26">
      <c r="A107" s="21" t="str" cm="1">
        <f t="array" ref="A107">INDEX('申請表 Application Form'!$B$5:$Q$1048576,ROW()*6-10,COLUMN())</f>
        <v/>
      </c>
      <c r="B107" s="22" t="str" cm="1">
        <f t="array" ref="B107">IF(INDEX('申請表 Application Form'!$B$5:$Q$1048576,ROW()*6-10,COLUMN())=0,"",INDEX('申請表 Application Form'!$B$5:$Q$1048576,ROW()*6-10,COLUMN()))</f>
        <v/>
      </c>
      <c r="C107" s="21" t="str" cm="1">
        <f t="array" ref="C107">IF(INDEX('申請表 Application Form'!$B$5:$Q$1048576,ROW()*6-10,COLUMN())=0,"",INDEX('申請表 Application Form'!$B$5:$Q$1048576,ROW()*6-10,COLUMN()))</f>
        <v/>
      </c>
      <c r="D107" s="22" t="str" cm="1">
        <f t="array" ref="D107">IF(INDEX('申請表 Application Form'!$B$5:$Q$1048576,ROW()*6-10,COLUMN())=0,"",INDEX('申請表 Application Form'!$B$5:$Q$1048576,ROW()*6-10,COLUMN()))</f>
        <v/>
      </c>
      <c r="E107" s="22" t="str" cm="1">
        <f t="array" ref="E107">INDEX('申請表 Application Form'!$B$5:$Q$1048576,2+((ROW()-2)*6),5)</f>
        <v xml:space="preserve"> </v>
      </c>
      <c r="F107" s="22" t="str" cm="1">
        <f t="array" ref="F107">IF(INDEX('申請表 Application Form'!$B$5:$Q$1048576,2+((ROW()-2)*6),6)=0,"",INDEX('申請表 Application Form'!$B$5:$Q$1048576,2+((ROW()-2)*6),6))</f>
        <v/>
      </c>
      <c r="G107" s="22" t="str" cm="1">
        <f t="array" ref="G107">IF(INDEX('申請表 Application Form'!$B$5:$Q$1048576,2+((ROW()-2)*6),7)=0,"",INDEX('申請表 Application Form'!$B$5:$Q$1048576,2+((ROW()-2)*6),7))</f>
        <v/>
      </c>
      <c r="H107" s="22" t="str" cm="1">
        <f t="array" ref="H107">IF(INDEX('申請表 Application Form'!$B$5:$Q$1048576,3+((ROW()-2)*6),6)=0,"",INDEX('申請表 Application Form'!$B$5:$Q$1048576,3+((ROW()-2)*6),6))</f>
        <v/>
      </c>
      <c r="I107" s="22" t="str" cm="1">
        <f t="array" ref="I107">IF(INDEX('申請表 Application Form'!$B$5:$Q$1048576,3+((ROW()-2)*6),7)=0,"",INDEX('申請表 Application Form'!$B$5:$Q$1048576,3+((ROW()-2)*6),7))</f>
        <v/>
      </c>
      <c r="J107" s="22" t="str" cm="1">
        <f t="array" ref="J107">IF(INDEX('申請表 Application Form'!$B$5:$Q$1048576,4+((ROW()-2)*6),6)=0,"",INDEX('申請表 Application Form'!$B$5:$Q$1048576,4+((ROW()-2)*6),6))</f>
        <v/>
      </c>
      <c r="K107" s="22" t="str" cm="1">
        <f t="array" ref="K107">IF(INDEX('申請表 Application Form'!$B$5:$Q$1048576,4+((ROW()-2)*6),7)=0,"",INDEX('申請表 Application Form'!$B$5:$Q$1048576,4+((ROW()-2)*6),7))</f>
        <v/>
      </c>
      <c r="L107" s="22" t="str" cm="1">
        <f t="array" ref="L107">IF(INDEX('申請表 Application Form'!$B$5:$Q$1048576,5+((ROW()-2)*6),6)=0,"",INDEX('申請表 Application Form'!$B$5:$Q$1048576,5+((ROW()-2)*6),6))</f>
        <v/>
      </c>
      <c r="M107" s="22" t="str" cm="1">
        <f t="array" ref="M107">IF(INDEX('申請表 Application Form'!$B$5:$Q$1048576,5+((ROW()-2)*6),7)=0,"",INDEX('申請表 Application Form'!$B$5:$Q$1048576,5+((ROW()-2)*6),7))</f>
        <v/>
      </c>
      <c r="N107" s="22" t="str" cm="1">
        <f t="array" ref="N107">IF(INDEX('申請表 Application Form'!$B$5:$Q$1048576,6+((ROW()-2)*6),6)=0,"",INDEX('申請表 Application Form'!$B$5:$Q$1048576,6+((ROW()-2)*6),6))</f>
        <v/>
      </c>
      <c r="O107" s="22" t="str" cm="1">
        <f t="array" ref="O107">IF(INDEX('申請表 Application Form'!$B$5:$Q$1048576,6+((ROW()-2)*6),7)=0,"",INDEX('申請表 Application Form'!$B$5:$Q$1048576,6+((ROW()-2)*6),7))</f>
        <v/>
      </c>
      <c r="P107" s="22" t="str" cm="1">
        <f t="array" ref="P107">IF(INDEX('申請表 Application Form'!$B$5:$Q$1048576,7+((ROW()-2)*6),6)=0,"",INDEX('申請表 Application Form'!$B$5:$Q$1048576,7+((ROW()-2)*6),6))</f>
        <v/>
      </c>
      <c r="Q107" s="22" t="str" cm="1">
        <f t="array" ref="Q107">IF(INDEX('申請表 Application Form'!$B$5:$Q$1048576,7+((ROW()-2)*6),7)=0,"",INDEX('申請表 Application Form'!$B$5:$Q$1048576,7+((ROW()-2)*6),7))</f>
        <v/>
      </c>
      <c r="R107" s="14" t="str" cm="1">
        <f t="array" ref="R107">IF(INDEX('申請表 Application Form'!$B$5:$Q$1048576,ROW()*6-10,COLUMN()-10)=0,"",INDEX('申請表 Application Form'!$B$5:$Q$1048576,ROW()*6-10,COLUMN()-10))</f>
        <v/>
      </c>
      <c r="S107" s="21" t="str" cm="1">
        <f t="array" ref="S107">IF(INDEX('申請表 Application Form'!$B$5:$Q$1048576,ROW()*6-10,COLUMN()-10)=0,"",INDEX('申請表 Application Form'!$B$5:$Q$1048576,ROW()*6-10,COLUMN()-10))</f>
        <v/>
      </c>
      <c r="T107" s="21" t="str" cm="1">
        <f t="array" ref="T107">IF(INDEX('申請表 Application Form'!$B$5:$Q$1048576,ROW()*6-10,COLUMN()-10)=0,"",INDEX('申請表 Application Form'!$B$5:$Q$1048576,ROW()*6-10,COLUMN()-10))</f>
        <v/>
      </c>
      <c r="U107" s="22" t="str" cm="1">
        <f t="array" ref="U107">IF(INDEX('申請表 Application Form'!$B$5:$Q$1048576,ROW()*6-10,COLUMN()-10)=0,"",INDEX('申請表 Application Form'!$B$5:$Q$1048576,ROW()*6-10,COLUMN()-10))</f>
        <v/>
      </c>
      <c r="V107" s="21" t="str" cm="1">
        <f t="array" ref="V107">IF(INDEX('申請表 Application Form'!$B$5:$Q$1048576,ROW()*6-10,COLUMN()-10)=0,"",INDEX('申請表 Application Form'!$B$5:$Q$1048576,ROW()*6-10,COLUMN()-10))</f>
        <v/>
      </c>
      <c r="W107" s="22" t="str" cm="1">
        <f t="array" ref="W107">INDEX('申請表 Application Form'!$B$5:$Q$1048576,ROW()*6-10,COLUMN()-10)</f>
        <v/>
      </c>
      <c r="X107" s="21" t="str" cm="1">
        <f t="array" ref="X107">IF(INDEX('申請表 Application Form'!$B$5:$Q$1048576,ROW()*6-10,COLUMN()-10)=0,"",INDEX('申請表 Application Form'!$B$5:$Q$1048576,ROW()*6-10,COLUMN()-10))</f>
        <v/>
      </c>
      <c r="Y107" s="21" t="str" cm="1">
        <f t="array" ref="Y107">INDEX('申請表 Application Form'!$B$5:$Q$1048576,ROW()*6-10,COLUMN()-10)</f>
        <v/>
      </c>
      <c r="Z107" s="22" t="str" cm="1">
        <f t="array" ref="Z107">IF(INDEX('申請表 Application Form'!$B$5:$Q$1048576,ROW()*6-10,COLUMN()-10)=0,"",INDEX('申請表 Application Form'!$B$5:$Q$1048576,ROW()*6-10,COLUMN()-10))</f>
        <v/>
      </c>
    </row>
    <row r="108" spans="1:26">
      <c r="A108" s="21" t="str" cm="1">
        <f t="array" ref="A108">INDEX('申請表 Application Form'!$B$5:$Q$1048576,ROW()*6-10,COLUMN())</f>
        <v/>
      </c>
      <c r="B108" s="22" t="str" cm="1">
        <f t="array" ref="B108">IF(INDEX('申請表 Application Form'!$B$5:$Q$1048576,ROW()*6-10,COLUMN())=0,"",INDEX('申請表 Application Form'!$B$5:$Q$1048576,ROW()*6-10,COLUMN()))</f>
        <v/>
      </c>
      <c r="C108" s="21" t="str" cm="1">
        <f t="array" ref="C108">IF(INDEX('申請表 Application Form'!$B$5:$Q$1048576,ROW()*6-10,COLUMN())=0,"",INDEX('申請表 Application Form'!$B$5:$Q$1048576,ROW()*6-10,COLUMN()))</f>
        <v/>
      </c>
      <c r="D108" s="22" t="str" cm="1">
        <f t="array" ref="D108">IF(INDEX('申請表 Application Form'!$B$5:$Q$1048576,ROW()*6-10,COLUMN())=0,"",INDEX('申請表 Application Form'!$B$5:$Q$1048576,ROW()*6-10,COLUMN()))</f>
        <v/>
      </c>
      <c r="E108" s="22" t="str" cm="1">
        <f t="array" ref="E108">INDEX('申請表 Application Form'!$B$5:$Q$1048576,2+((ROW()-2)*6),5)</f>
        <v xml:space="preserve"> </v>
      </c>
      <c r="F108" s="22" t="str" cm="1">
        <f t="array" ref="F108">IF(INDEX('申請表 Application Form'!$B$5:$Q$1048576,2+((ROW()-2)*6),6)=0,"",INDEX('申請表 Application Form'!$B$5:$Q$1048576,2+((ROW()-2)*6),6))</f>
        <v/>
      </c>
      <c r="G108" s="22" t="str" cm="1">
        <f t="array" ref="G108">IF(INDEX('申請表 Application Form'!$B$5:$Q$1048576,2+((ROW()-2)*6),7)=0,"",INDEX('申請表 Application Form'!$B$5:$Q$1048576,2+((ROW()-2)*6),7))</f>
        <v/>
      </c>
      <c r="H108" s="22" t="str" cm="1">
        <f t="array" ref="H108">IF(INDEX('申請表 Application Form'!$B$5:$Q$1048576,3+((ROW()-2)*6),6)=0,"",INDEX('申請表 Application Form'!$B$5:$Q$1048576,3+((ROW()-2)*6),6))</f>
        <v/>
      </c>
      <c r="I108" s="22" t="str" cm="1">
        <f t="array" ref="I108">IF(INDEX('申請表 Application Form'!$B$5:$Q$1048576,3+((ROW()-2)*6),7)=0,"",INDEX('申請表 Application Form'!$B$5:$Q$1048576,3+((ROW()-2)*6),7))</f>
        <v/>
      </c>
      <c r="J108" s="22" t="str" cm="1">
        <f t="array" ref="J108">IF(INDEX('申請表 Application Form'!$B$5:$Q$1048576,4+((ROW()-2)*6),6)=0,"",INDEX('申請表 Application Form'!$B$5:$Q$1048576,4+((ROW()-2)*6),6))</f>
        <v/>
      </c>
      <c r="K108" s="22" t="str" cm="1">
        <f t="array" ref="K108">IF(INDEX('申請表 Application Form'!$B$5:$Q$1048576,4+((ROW()-2)*6),7)=0,"",INDEX('申請表 Application Form'!$B$5:$Q$1048576,4+((ROW()-2)*6),7))</f>
        <v/>
      </c>
      <c r="L108" s="22" t="str" cm="1">
        <f t="array" ref="L108">IF(INDEX('申請表 Application Form'!$B$5:$Q$1048576,5+((ROW()-2)*6),6)=0,"",INDEX('申請表 Application Form'!$B$5:$Q$1048576,5+((ROW()-2)*6),6))</f>
        <v/>
      </c>
      <c r="M108" s="22" t="str" cm="1">
        <f t="array" ref="M108">IF(INDEX('申請表 Application Form'!$B$5:$Q$1048576,5+((ROW()-2)*6),7)=0,"",INDEX('申請表 Application Form'!$B$5:$Q$1048576,5+((ROW()-2)*6),7))</f>
        <v/>
      </c>
      <c r="N108" s="22" t="str" cm="1">
        <f t="array" ref="N108">IF(INDEX('申請表 Application Form'!$B$5:$Q$1048576,6+((ROW()-2)*6),6)=0,"",INDEX('申請表 Application Form'!$B$5:$Q$1048576,6+((ROW()-2)*6),6))</f>
        <v/>
      </c>
      <c r="O108" s="22" t="str" cm="1">
        <f t="array" ref="O108">IF(INDEX('申請表 Application Form'!$B$5:$Q$1048576,6+((ROW()-2)*6),7)=0,"",INDEX('申請表 Application Form'!$B$5:$Q$1048576,6+((ROW()-2)*6),7))</f>
        <v/>
      </c>
      <c r="P108" s="22" t="str" cm="1">
        <f t="array" ref="P108">IF(INDEX('申請表 Application Form'!$B$5:$Q$1048576,7+((ROW()-2)*6),6)=0,"",INDEX('申請表 Application Form'!$B$5:$Q$1048576,7+((ROW()-2)*6),6))</f>
        <v/>
      </c>
      <c r="Q108" s="22" t="str" cm="1">
        <f t="array" ref="Q108">IF(INDEX('申請表 Application Form'!$B$5:$Q$1048576,7+((ROW()-2)*6),7)=0,"",INDEX('申請表 Application Form'!$B$5:$Q$1048576,7+((ROW()-2)*6),7))</f>
        <v/>
      </c>
      <c r="R108" s="14" t="str" cm="1">
        <f t="array" ref="R108">IF(INDEX('申請表 Application Form'!$B$5:$Q$1048576,ROW()*6-10,COLUMN()-10)=0,"",INDEX('申請表 Application Form'!$B$5:$Q$1048576,ROW()*6-10,COLUMN()-10))</f>
        <v/>
      </c>
      <c r="S108" s="21" t="str" cm="1">
        <f t="array" ref="S108">IF(INDEX('申請表 Application Form'!$B$5:$Q$1048576,ROW()*6-10,COLUMN()-10)=0,"",INDEX('申請表 Application Form'!$B$5:$Q$1048576,ROW()*6-10,COLUMN()-10))</f>
        <v/>
      </c>
      <c r="T108" s="21" t="str" cm="1">
        <f t="array" ref="T108">IF(INDEX('申請表 Application Form'!$B$5:$Q$1048576,ROW()*6-10,COLUMN()-10)=0,"",INDEX('申請表 Application Form'!$B$5:$Q$1048576,ROW()*6-10,COLUMN()-10))</f>
        <v/>
      </c>
      <c r="U108" s="22" t="str" cm="1">
        <f t="array" ref="U108">IF(INDEX('申請表 Application Form'!$B$5:$Q$1048576,ROW()*6-10,COLUMN()-10)=0,"",INDEX('申請表 Application Form'!$B$5:$Q$1048576,ROW()*6-10,COLUMN()-10))</f>
        <v/>
      </c>
      <c r="V108" s="21" t="str" cm="1">
        <f t="array" ref="V108">IF(INDEX('申請表 Application Form'!$B$5:$Q$1048576,ROW()*6-10,COLUMN()-10)=0,"",INDEX('申請表 Application Form'!$B$5:$Q$1048576,ROW()*6-10,COLUMN()-10))</f>
        <v/>
      </c>
      <c r="W108" s="22" t="str" cm="1">
        <f t="array" ref="W108">INDEX('申請表 Application Form'!$B$5:$Q$1048576,ROW()*6-10,COLUMN()-10)</f>
        <v/>
      </c>
      <c r="X108" s="21" t="str" cm="1">
        <f t="array" ref="X108">IF(INDEX('申請表 Application Form'!$B$5:$Q$1048576,ROW()*6-10,COLUMN()-10)=0,"",INDEX('申請表 Application Form'!$B$5:$Q$1048576,ROW()*6-10,COLUMN()-10))</f>
        <v/>
      </c>
      <c r="Y108" s="21" t="str" cm="1">
        <f t="array" ref="Y108">INDEX('申請表 Application Form'!$B$5:$Q$1048576,ROW()*6-10,COLUMN()-10)</f>
        <v/>
      </c>
      <c r="Z108" s="22" t="str" cm="1">
        <f t="array" ref="Z108">IF(INDEX('申請表 Application Form'!$B$5:$Q$1048576,ROW()*6-10,COLUMN()-10)=0,"",INDEX('申請表 Application Form'!$B$5:$Q$1048576,ROW()*6-10,COLUMN()-10))</f>
        <v/>
      </c>
    </row>
    <row r="109" spans="1:26">
      <c r="A109" s="21" t="str" cm="1">
        <f t="array" ref="A109">INDEX('申請表 Application Form'!$B$5:$Q$1048576,ROW()*6-10,COLUMN())</f>
        <v/>
      </c>
      <c r="B109" s="22" t="str" cm="1">
        <f t="array" ref="B109">IF(INDEX('申請表 Application Form'!$B$5:$Q$1048576,ROW()*6-10,COLUMN())=0,"",INDEX('申請表 Application Form'!$B$5:$Q$1048576,ROW()*6-10,COLUMN()))</f>
        <v/>
      </c>
      <c r="C109" s="21" t="str" cm="1">
        <f t="array" ref="C109">IF(INDEX('申請表 Application Form'!$B$5:$Q$1048576,ROW()*6-10,COLUMN())=0,"",INDEX('申請表 Application Form'!$B$5:$Q$1048576,ROW()*6-10,COLUMN()))</f>
        <v/>
      </c>
      <c r="D109" s="22" t="str" cm="1">
        <f t="array" ref="D109">IF(INDEX('申請表 Application Form'!$B$5:$Q$1048576,ROW()*6-10,COLUMN())=0,"",INDEX('申請表 Application Form'!$B$5:$Q$1048576,ROW()*6-10,COLUMN()))</f>
        <v/>
      </c>
      <c r="E109" s="22" t="str" cm="1">
        <f t="array" ref="E109">INDEX('申請表 Application Form'!$B$5:$Q$1048576,2+((ROW()-2)*6),5)</f>
        <v xml:space="preserve"> </v>
      </c>
      <c r="F109" s="22" t="str" cm="1">
        <f t="array" ref="F109">IF(INDEX('申請表 Application Form'!$B$5:$Q$1048576,2+((ROW()-2)*6),6)=0,"",INDEX('申請表 Application Form'!$B$5:$Q$1048576,2+((ROW()-2)*6),6))</f>
        <v/>
      </c>
      <c r="G109" s="22" t="str" cm="1">
        <f t="array" ref="G109">IF(INDEX('申請表 Application Form'!$B$5:$Q$1048576,2+((ROW()-2)*6),7)=0,"",INDEX('申請表 Application Form'!$B$5:$Q$1048576,2+((ROW()-2)*6),7))</f>
        <v/>
      </c>
      <c r="H109" s="22" t="str" cm="1">
        <f t="array" ref="H109">IF(INDEX('申請表 Application Form'!$B$5:$Q$1048576,3+((ROW()-2)*6),6)=0,"",INDEX('申請表 Application Form'!$B$5:$Q$1048576,3+((ROW()-2)*6),6))</f>
        <v/>
      </c>
      <c r="I109" s="22" t="str" cm="1">
        <f t="array" ref="I109">IF(INDEX('申請表 Application Form'!$B$5:$Q$1048576,3+((ROW()-2)*6),7)=0,"",INDEX('申請表 Application Form'!$B$5:$Q$1048576,3+((ROW()-2)*6),7))</f>
        <v/>
      </c>
      <c r="J109" s="22" t="str" cm="1">
        <f t="array" ref="J109">IF(INDEX('申請表 Application Form'!$B$5:$Q$1048576,4+((ROW()-2)*6),6)=0,"",INDEX('申請表 Application Form'!$B$5:$Q$1048576,4+((ROW()-2)*6),6))</f>
        <v/>
      </c>
      <c r="K109" s="22" t="str" cm="1">
        <f t="array" ref="K109">IF(INDEX('申請表 Application Form'!$B$5:$Q$1048576,4+((ROW()-2)*6),7)=0,"",INDEX('申請表 Application Form'!$B$5:$Q$1048576,4+((ROW()-2)*6),7))</f>
        <v/>
      </c>
      <c r="L109" s="22" t="str" cm="1">
        <f t="array" ref="L109">IF(INDEX('申請表 Application Form'!$B$5:$Q$1048576,5+((ROW()-2)*6),6)=0,"",INDEX('申請表 Application Form'!$B$5:$Q$1048576,5+((ROW()-2)*6),6))</f>
        <v/>
      </c>
      <c r="M109" s="22" t="str" cm="1">
        <f t="array" ref="M109">IF(INDEX('申請表 Application Form'!$B$5:$Q$1048576,5+((ROW()-2)*6),7)=0,"",INDEX('申請表 Application Form'!$B$5:$Q$1048576,5+((ROW()-2)*6),7))</f>
        <v/>
      </c>
      <c r="N109" s="22" t="str" cm="1">
        <f t="array" ref="N109">IF(INDEX('申請表 Application Form'!$B$5:$Q$1048576,6+((ROW()-2)*6),6)=0,"",INDEX('申請表 Application Form'!$B$5:$Q$1048576,6+((ROW()-2)*6),6))</f>
        <v/>
      </c>
      <c r="O109" s="22" t="str" cm="1">
        <f t="array" ref="O109">IF(INDEX('申請表 Application Form'!$B$5:$Q$1048576,6+((ROW()-2)*6),7)=0,"",INDEX('申請表 Application Form'!$B$5:$Q$1048576,6+((ROW()-2)*6),7))</f>
        <v/>
      </c>
      <c r="P109" s="22" t="str" cm="1">
        <f t="array" ref="P109">IF(INDEX('申請表 Application Form'!$B$5:$Q$1048576,7+((ROW()-2)*6),6)=0,"",INDEX('申請表 Application Form'!$B$5:$Q$1048576,7+((ROW()-2)*6),6))</f>
        <v/>
      </c>
      <c r="Q109" s="22" t="str" cm="1">
        <f t="array" ref="Q109">IF(INDEX('申請表 Application Form'!$B$5:$Q$1048576,7+((ROW()-2)*6),7)=0,"",INDEX('申請表 Application Form'!$B$5:$Q$1048576,7+((ROW()-2)*6),7))</f>
        <v/>
      </c>
      <c r="R109" s="14" t="str" cm="1">
        <f t="array" ref="R109">IF(INDEX('申請表 Application Form'!$B$5:$Q$1048576,ROW()*6-10,COLUMN()-10)=0,"",INDEX('申請表 Application Form'!$B$5:$Q$1048576,ROW()*6-10,COLUMN()-10))</f>
        <v/>
      </c>
      <c r="S109" s="21" t="str" cm="1">
        <f t="array" ref="S109">IF(INDEX('申請表 Application Form'!$B$5:$Q$1048576,ROW()*6-10,COLUMN()-10)=0,"",INDEX('申請表 Application Form'!$B$5:$Q$1048576,ROW()*6-10,COLUMN()-10))</f>
        <v/>
      </c>
      <c r="T109" s="21" t="str" cm="1">
        <f t="array" ref="T109">IF(INDEX('申請表 Application Form'!$B$5:$Q$1048576,ROW()*6-10,COLUMN()-10)=0,"",INDEX('申請表 Application Form'!$B$5:$Q$1048576,ROW()*6-10,COLUMN()-10))</f>
        <v/>
      </c>
      <c r="U109" s="22" t="str" cm="1">
        <f t="array" ref="U109">IF(INDEX('申請表 Application Form'!$B$5:$Q$1048576,ROW()*6-10,COLUMN()-10)=0,"",INDEX('申請表 Application Form'!$B$5:$Q$1048576,ROW()*6-10,COLUMN()-10))</f>
        <v/>
      </c>
      <c r="V109" s="21" t="str" cm="1">
        <f t="array" ref="V109">IF(INDEX('申請表 Application Form'!$B$5:$Q$1048576,ROW()*6-10,COLUMN()-10)=0,"",INDEX('申請表 Application Form'!$B$5:$Q$1048576,ROW()*6-10,COLUMN()-10))</f>
        <v/>
      </c>
      <c r="W109" s="22" t="str" cm="1">
        <f t="array" ref="W109">INDEX('申請表 Application Form'!$B$5:$Q$1048576,ROW()*6-10,COLUMN()-10)</f>
        <v/>
      </c>
      <c r="X109" s="21" t="str" cm="1">
        <f t="array" ref="X109">IF(INDEX('申請表 Application Form'!$B$5:$Q$1048576,ROW()*6-10,COLUMN()-10)=0,"",INDEX('申請表 Application Form'!$B$5:$Q$1048576,ROW()*6-10,COLUMN()-10))</f>
        <v/>
      </c>
      <c r="Y109" s="21" t="str" cm="1">
        <f t="array" ref="Y109">INDEX('申請表 Application Form'!$B$5:$Q$1048576,ROW()*6-10,COLUMN()-10)</f>
        <v/>
      </c>
      <c r="Z109" s="22" t="str" cm="1">
        <f t="array" ref="Z109">IF(INDEX('申請表 Application Form'!$B$5:$Q$1048576,ROW()*6-10,COLUMN()-10)=0,"",INDEX('申請表 Application Form'!$B$5:$Q$1048576,ROW()*6-10,COLUMN()-10))</f>
        <v/>
      </c>
    </row>
    <row r="110" spans="1:26">
      <c r="A110" s="21" t="str" cm="1">
        <f t="array" ref="A110">INDEX('申請表 Application Form'!$B$5:$Q$1048576,ROW()*6-10,COLUMN())</f>
        <v/>
      </c>
      <c r="B110" s="22" t="str" cm="1">
        <f t="array" ref="B110">IF(INDEX('申請表 Application Form'!$B$5:$Q$1048576,ROW()*6-10,COLUMN())=0,"",INDEX('申請表 Application Form'!$B$5:$Q$1048576,ROW()*6-10,COLUMN()))</f>
        <v/>
      </c>
      <c r="C110" s="21" t="str" cm="1">
        <f t="array" ref="C110">IF(INDEX('申請表 Application Form'!$B$5:$Q$1048576,ROW()*6-10,COLUMN())=0,"",INDEX('申請表 Application Form'!$B$5:$Q$1048576,ROW()*6-10,COLUMN()))</f>
        <v/>
      </c>
      <c r="D110" s="22" t="str" cm="1">
        <f t="array" ref="D110">IF(INDEX('申請表 Application Form'!$B$5:$Q$1048576,ROW()*6-10,COLUMN())=0,"",INDEX('申請表 Application Form'!$B$5:$Q$1048576,ROW()*6-10,COLUMN()))</f>
        <v/>
      </c>
      <c r="E110" s="22" t="str" cm="1">
        <f t="array" ref="E110">INDEX('申請表 Application Form'!$B$5:$Q$1048576,2+((ROW()-2)*6),5)</f>
        <v xml:space="preserve"> </v>
      </c>
      <c r="F110" s="22" t="str" cm="1">
        <f t="array" ref="F110">IF(INDEX('申請表 Application Form'!$B$5:$Q$1048576,2+((ROW()-2)*6),6)=0,"",INDEX('申請表 Application Form'!$B$5:$Q$1048576,2+((ROW()-2)*6),6))</f>
        <v/>
      </c>
      <c r="G110" s="22" t="str" cm="1">
        <f t="array" ref="G110">IF(INDEX('申請表 Application Form'!$B$5:$Q$1048576,2+((ROW()-2)*6),7)=0,"",INDEX('申請表 Application Form'!$B$5:$Q$1048576,2+((ROW()-2)*6),7))</f>
        <v/>
      </c>
      <c r="H110" s="22" t="str" cm="1">
        <f t="array" ref="H110">IF(INDEX('申請表 Application Form'!$B$5:$Q$1048576,3+((ROW()-2)*6),6)=0,"",INDEX('申請表 Application Form'!$B$5:$Q$1048576,3+((ROW()-2)*6),6))</f>
        <v/>
      </c>
      <c r="I110" s="22" t="str" cm="1">
        <f t="array" ref="I110">IF(INDEX('申請表 Application Form'!$B$5:$Q$1048576,3+((ROW()-2)*6),7)=0,"",INDEX('申請表 Application Form'!$B$5:$Q$1048576,3+((ROW()-2)*6),7))</f>
        <v/>
      </c>
      <c r="J110" s="22" t="str" cm="1">
        <f t="array" ref="J110">IF(INDEX('申請表 Application Form'!$B$5:$Q$1048576,4+((ROW()-2)*6),6)=0,"",INDEX('申請表 Application Form'!$B$5:$Q$1048576,4+((ROW()-2)*6),6))</f>
        <v/>
      </c>
      <c r="K110" s="22" t="str" cm="1">
        <f t="array" ref="K110">IF(INDEX('申請表 Application Form'!$B$5:$Q$1048576,4+((ROW()-2)*6),7)=0,"",INDEX('申請表 Application Form'!$B$5:$Q$1048576,4+((ROW()-2)*6),7))</f>
        <v/>
      </c>
      <c r="L110" s="22" t="str" cm="1">
        <f t="array" ref="L110">IF(INDEX('申請表 Application Form'!$B$5:$Q$1048576,5+((ROW()-2)*6),6)=0,"",INDEX('申請表 Application Form'!$B$5:$Q$1048576,5+((ROW()-2)*6),6))</f>
        <v/>
      </c>
      <c r="M110" s="22" t="str" cm="1">
        <f t="array" ref="M110">IF(INDEX('申請表 Application Form'!$B$5:$Q$1048576,5+((ROW()-2)*6),7)=0,"",INDEX('申請表 Application Form'!$B$5:$Q$1048576,5+((ROW()-2)*6),7))</f>
        <v/>
      </c>
      <c r="N110" s="22" t="str" cm="1">
        <f t="array" ref="N110">IF(INDEX('申請表 Application Form'!$B$5:$Q$1048576,6+((ROW()-2)*6),6)=0,"",INDEX('申請表 Application Form'!$B$5:$Q$1048576,6+((ROW()-2)*6),6))</f>
        <v/>
      </c>
      <c r="O110" s="22" t="str" cm="1">
        <f t="array" ref="O110">IF(INDEX('申請表 Application Form'!$B$5:$Q$1048576,6+((ROW()-2)*6),7)=0,"",INDEX('申請表 Application Form'!$B$5:$Q$1048576,6+((ROW()-2)*6),7))</f>
        <v/>
      </c>
      <c r="P110" s="22" t="str" cm="1">
        <f t="array" ref="P110">IF(INDEX('申請表 Application Form'!$B$5:$Q$1048576,7+((ROW()-2)*6),6)=0,"",INDEX('申請表 Application Form'!$B$5:$Q$1048576,7+((ROW()-2)*6),6))</f>
        <v/>
      </c>
      <c r="Q110" s="22" t="str" cm="1">
        <f t="array" ref="Q110">IF(INDEX('申請表 Application Form'!$B$5:$Q$1048576,7+((ROW()-2)*6),7)=0,"",INDEX('申請表 Application Form'!$B$5:$Q$1048576,7+((ROW()-2)*6),7))</f>
        <v/>
      </c>
      <c r="R110" s="14" t="str" cm="1">
        <f t="array" ref="R110">IF(INDEX('申請表 Application Form'!$B$5:$Q$1048576,ROW()*6-10,COLUMN()-10)=0,"",INDEX('申請表 Application Form'!$B$5:$Q$1048576,ROW()*6-10,COLUMN()-10))</f>
        <v/>
      </c>
      <c r="S110" s="21" t="str" cm="1">
        <f t="array" ref="S110">IF(INDEX('申請表 Application Form'!$B$5:$Q$1048576,ROW()*6-10,COLUMN()-10)=0,"",INDEX('申請表 Application Form'!$B$5:$Q$1048576,ROW()*6-10,COLUMN()-10))</f>
        <v/>
      </c>
      <c r="T110" s="21" t="str" cm="1">
        <f t="array" ref="T110">IF(INDEX('申請表 Application Form'!$B$5:$Q$1048576,ROW()*6-10,COLUMN()-10)=0,"",INDEX('申請表 Application Form'!$B$5:$Q$1048576,ROW()*6-10,COLUMN()-10))</f>
        <v/>
      </c>
      <c r="U110" s="22" t="str" cm="1">
        <f t="array" ref="U110">IF(INDEX('申請表 Application Form'!$B$5:$Q$1048576,ROW()*6-10,COLUMN()-10)=0,"",INDEX('申請表 Application Form'!$B$5:$Q$1048576,ROW()*6-10,COLUMN()-10))</f>
        <v/>
      </c>
      <c r="V110" s="21" t="str" cm="1">
        <f t="array" ref="V110">IF(INDEX('申請表 Application Form'!$B$5:$Q$1048576,ROW()*6-10,COLUMN()-10)=0,"",INDEX('申請表 Application Form'!$B$5:$Q$1048576,ROW()*6-10,COLUMN()-10))</f>
        <v/>
      </c>
      <c r="W110" s="22" t="str" cm="1">
        <f t="array" ref="W110">INDEX('申請表 Application Form'!$B$5:$Q$1048576,ROW()*6-10,COLUMN()-10)</f>
        <v/>
      </c>
      <c r="X110" s="21" t="str" cm="1">
        <f t="array" ref="X110">IF(INDEX('申請表 Application Form'!$B$5:$Q$1048576,ROW()*6-10,COLUMN()-10)=0,"",INDEX('申請表 Application Form'!$B$5:$Q$1048576,ROW()*6-10,COLUMN()-10))</f>
        <v/>
      </c>
      <c r="Y110" s="21" t="str" cm="1">
        <f t="array" ref="Y110">INDEX('申請表 Application Form'!$B$5:$Q$1048576,ROW()*6-10,COLUMN()-10)</f>
        <v/>
      </c>
      <c r="Z110" s="22" t="str" cm="1">
        <f t="array" ref="Z110">IF(INDEX('申請表 Application Form'!$B$5:$Q$1048576,ROW()*6-10,COLUMN()-10)=0,"",INDEX('申請表 Application Form'!$B$5:$Q$1048576,ROW()*6-10,COLUMN()-10))</f>
        <v/>
      </c>
    </row>
    <row r="111" spans="1:26">
      <c r="A111" s="21" t="str" cm="1">
        <f t="array" ref="A111">INDEX('申請表 Application Form'!$B$5:$Q$1048576,ROW()*6-10,COLUMN())</f>
        <v/>
      </c>
      <c r="B111" s="22" t="str" cm="1">
        <f t="array" ref="B111">IF(INDEX('申請表 Application Form'!$B$5:$Q$1048576,ROW()*6-10,COLUMN())=0,"",INDEX('申請表 Application Form'!$B$5:$Q$1048576,ROW()*6-10,COLUMN()))</f>
        <v/>
      </c>
      <c r="C111" s="21" t="str" cm="1">
        <f t="array" ref="C111">IF(INDEX('申請表 Application Form'!$B$5:$Q$1048576,ROW()*6-10,COLUMN())=0,"",INDEX('申請表 Application Form'!$B$5:$Q$1048576,ROW()*6-10,COLUMN()))</f>
        <v/>
      </c>
      <c r="D111" s="22" t="str" cm="1">
        <f t="array" ref="D111">IF(INDEX('申請表 Application Form'!$B$5:$Q$1048576,ROW()*6-10,COLUMN())=0,"",INDEX('申請表 Application Form'!$B$5:$Q$1048576,ROW()*6-10,COLUMN()))</f>
        <v/>
      </c>
      <c r="E111" s="22" t="str" cm="1">
        <f t="array" ref="E111">INDEX('申請表 Application Form'!$B$5:$Q$1048576,2+((ROW()-2)*6),5)</f>
        <v xml:space="preserve"> </v>
      </c>
      <c r="F111" s="22" t="str" cm="1">
        <f t="array" ref="F111">IF(INDEX('申請表 Application Form'!$B$5:$Q$1048576,2+((ROW()-2)*6),6)=0,"",INDEX('申請表 Application Form'!$B$5:$Q$1048576,2+((ROW()-2)*6),6))</f>
        <v/>
      </c>
      <c r="G111" s="22" t="str" cm="1">
        <f t="array" ref="G111">IF(INDEX('申請表 Application Form'!$B$5:$Q$1048576,2+((ROW()-2)*6),7)=0,"",INDEX('申請表 Application Form'!$B$5:$Q$1048576,2+((ROW()-2)*6),7))</f>
        <v/>
      </c>
      <c r="H111" s="22" t="str" cm="1">
        <f t="array" ref="H111">IF(INDEX('申請表 Application Form'!$B$5:$Q$1048576,3+((ROW()-2)*6),6)=0,"",INDEX('申請表 Application Form'!$B$5:$Q$1048576,3+((ROW()-2)*6),6))</f>
        <v/>
      </c>
      <c r="I111" s="22" t="str" cm="1">
        <f t="array" ref="I111">IF(INDEX('申請表 Application Form'!$B$5:$Q$1048576,3+((ROW()-2)*6),7)=0,"",INDEX('申請表 Application Form'!$B$5:$Q$1048576,3+((ROW()-2)*6),7))</f>
        <v/>
      </c>
      <c r="J111" s="22" t="str" cm="1">
        <f t="array" ref="J111">IF(INDEX('申請表 Application Form'!$B$5:$Q$1048576,4+((ROW()-2)*6),6)=0,"",INDEX('申請表 Application Form'!$B$5:$Q$1048576,4+((ROW()-2)*6),6))</f>
        <v/>
      </c>
      <c r="K111" s="22" t="str" cm="1">
        <f t="array" ref="K111">IF(INDEX('申請表 Application Form'!$B$5:$Q$1048576,4+((ROW()-2)*6),7)=0,"",INDEX('申請表 Application Form'!$B$5:$Q$1048576,4+((ROW()-2)*6),7))</f>
        <v/>
      </c>
      <c r="L111" s="22" t="str" cm="1">
        <f t="array" ref="L111">IF(INDEX('申請表 Application Form'!$B$5:$Q$1048576,5+((ROW()-2)*6),6)=0,"",INDEX('申請表 Application Form'!$B$5:$Q$1048576,5+((ROW()-2)*6),6))</f>
        <v/>
      </c>
      <c r="M111" s="22" t="str" cm="1">
        <f t="array" ref="M111">IF(INDEX('申請表 Application Form'!$B$5:$Q$1048576,5+((ROW()-2)*6),7)=0,"",INDEX('申請表 Application Form'!$B$5:$Q$1048576,5+((ROW()-2)*6),7))</f>
        <v/>
      </c>
      <c r="N111" s="22" t="str" cm="1">
        <f t="array" ref="N111">IF(INDEX('申請表 Application Form'!$B$5:$Q$1048576,6+((ROW()-2)*6),6)=0,"",INDEX('申請表 Application Form'!$B$5:$Q$1048576,6+((ROW()-2)*6),6))</f>
        <v/>
      </c>
      <c r="O111" s="22" t="str" cm="1">
        <f t="array" ref="O111">IF(INDEX('申請表 Application Form'!$B$5:$Q$1048576,6+((ROW()-2)*6),7)=0,"",INDEX('申請表 Application Form'!$B$5:$Q$1048576,6+((ROW()-2)*6),7))</f>
        <v/>
      </c>
      <c r="P111" s="22" t="str" cm="1">
        <f t="array" ref="P111">IF(INDEX('申請表 Application Form'!$B$5:$Q$1048576,7+((ROW()-2)*6),6)=0,"",INDEX('申請表 Application Form'!$B$5:$Q$1048576,7+((ROW()-2)*6),6))</f>
        <v/>
      </c>
      <c r="Q111" s="22" t="str" cm="1">
        <f t="array" ref="Q111">IF(INDEX('申請表 Application Form'!$B$5:$Q$1048576,7+((ROW()-2)*6),7)=0,"",INDEX('申請表 Application Form'!$B$5:$Q$1048576,7+((ROW()-2)*6),7))</f>
        <v/>
      </c>
      <c r="R111" s="14" t="str" cm="1">
        <f t="array" ref="R111">IF(INDEX('申請表 Application Form'!$B$5:$Q$1048576,ROW()*6-10,COLUMN()-10)=0,"",INDEX('申請表 Application Form'!$B$5:$Q$1048576,ROW()*6-10,COLUMN()-10))</f>
        <v/>
      </c>
      <c r="S111" s="21" t="str" cm="1">
        <f t="array" ref="S111">IF(INDEX('申請表 Application Form'!$B$5:$Q$1048576,ROW()*6-10,COLUMN()-10)=0,"",INDEX('申請表 Application Form'!$B$5:$Q$1048576,ROW()*6-10,COLUMN()-10))</f>
        <v/>
      </c>
      <c r="T111" s="21" t="str" cm="1">
        <f t="array" ref="T111">IF(INDEX('申請表 Application Form'!$B$5:$Q$1048576,ROW()*6-10,COLUMN()-10)=0,"",INDEX('申請表 Application Form'!$B$5:$Q$1048576,ROW()*6-10,COLUMN()-10))</f>
        <v/>
      </c>
      <c r="U111" s="22" t="str" cm="1">
        <f t="array" ref="U111">IF(INDEX('申請表 Application Form'!$B$5:$Q$1048576,ROW()*6-10,COLUMN()-10)=0,"",INDEX('申請表 Application Form'!$B$5:$Q$1048576,ROW()*6-10,COLUMN()-10))</f>
        <v/>
      </c>
      <c r="V111" s="21" t="str" cm="1">
        <f t="array" ref="V111">IF(INDEX('申請表 Application Form'!$B$5:$Q$1048576,ROW()*6-10,COLUMN()-10)=0,"",INDEX('申請表 Application Form'!$B$5:$Q$1048576,ROW()*6-10,COLUMN()-10))</f>
        <v/>
      </c>
      <c r="W111" s="22" t="str" cm="1">
        <f t="array" ref="W111">INDEX('申請表 Application Form'!$B$5:$Q$1048576,ROW()*6-10,COLUMN()-10)</f>
        <v/>
      </c>
      <c r="X111" s="21" t="str" cm="1">
        <f t="array" ref="X111">IF(INDEX('申請表 Application Form'!$B$5:$Q$1048576,ROW()*6-10,COLUMN()-10)=0,"",INDEX('申請表 Application Form'!$B$5:$Q$1048576,ROW()*6-10,COLUMN()-10))</f>
        <v/>
      </c>
      <c r="Y111" s="21" t="str" cm="1">
        <f t="array" ref="Y111">INDEX('申請表 Application Form'!$B$5:$Q$1048576,ROW()*6-10,COLUMN()-10)</f>
        <v/>
      </c>
      <c r="Z111" s="22" t="str" cm="1">
        <f t="array" ref="Z111">IF(INDEX('申請表 Application Form'!$B$5:$Q$1048576,ROW()*6-10,COLUMN()-10)=0,"",INDEX('申請表 Application Form'!$B$5:$Q$1048576,ROW()*6-10,COLUMN()-10))</f>
        <v/>
      </c>
    </row>
    <row r="112" spans="1:26">
      <c r="A112" s="21" t="str" cm="1">
        <f t="array" ref="A112">INDEX('申請表 Application Form'!$B$5:$Q$1048576,ROW()*6-10,COLUMN())</f>
        <v/>
      </c>
      <c r="B112" s="22" t="str" cm="1">
        <f t="array" ref="B112">IF(INDEX('申請表 Application Form'!$B$5:$Q$1048576,ROW()*6-10,COLUMN())=0,"",INDEX('申請表 Application Form'!$B$5:$Q$1048576,ROW()*6-10,COLUMN()))</f>
        <v/>
      </c>
      <c r="C112" s="21" t="str" cm="1">
        <f t="array" ref="C112">IF(INDEX('申請表 Application Form'!$B$5:$Q$1048576,ROW()*6-10,COLUMN())=0,"",INDEX('申請表 Application Form'!$B$5:$Q$1048576,ROW()*6-10,COLUMN()))</f>
        <v/>
      </c>
      <c r="D112" s="22" t="str" cm="1">
        <f t="array" ref="D112">IF(INDEX('申請表 Application Form'!$B$5:$Q$1048576,ROW()*6-10,COLUMN())=0,"",INDEX('申請表 Application Form'!$B$5:$Q$1048576,ROW()*6-10,COLUMN()))</f>
        <v/>
      </c>
      <c r="E112" s="22" t="str" cm="1">
        <f t="array" ref="E112">INDEX('申請表 Application Form'!$B$5:$Q$1048576,2+((ROW()-2)*6),5)</f>
        <v xml:space="preserve"> </v>
      </c>
      <c r="F112" s="22" t="str" cm="1">
        <f t="array" ref="F112">IF(INDEX('申請表 Application Form'!$B$5:$Q$1048576,2+((ROW()-2)*6),6)=0,"",INDEX('申請表 Application Form'!$B$5:$Q$1048576,2+((ROW()-2)*6),6))</f>
        <v/>
      </c>
      <c r="G112" s="22" t="str" cm="1">
        <f t="array" ref="G112">IF(INDEX('申請表 Application Form'!$B$5:$Q$1048576,2+((ROW()-2)*6),7)=0,"",INDEX('申請表 Application Form'!$B$5:$Q$1048576,2+((ROW()-2)*6),7))</f>
        <v/>
      </c>
      <c r="H112" s="22" t="str" cm="1">
        <f t="array" ref="H112">IF(INDEX('申請表 Application Form'!$B$5:$Q$1048576,3+((ROW()-2)*6),6)=0,"",INDEX('申請表 Application Form'!$B$5:$Q$1048576,3+((ROW()-2)*6),6))</f>
        <v/>
      </c>
      <c r="I112" s="22" t="str" cm="1">
        <f t="array" ref="I112">IF(INDEX('申請表 Application Form'!$B$5:$Q$1048576,3+((ROW()-2)*6),7)=0,"",INDEX('申請表 Application Form'!$B$5:$Q$1048576,3+((ROW()-2)*6),7))</f>
        <v/>
      </c>
      <c r="J112" s="22" t="str" cm="1">
        <f t="array" ref="J112">IF(INDEX('申請表 Application Form'!$B$5:$Q$1048576,4+((ROW()-2)*6),6)=0,"",INDEX('申請表 Application Form'!$B$5:$Q$1048576,4+((ROW()-2)*6),6))</f>
        <v/>
      </c>
      <c r="K112" s="22" t="str" cm="1">
        <f t="array" ref="K112">IF(INDEX('申請表 Application Form'!$B$5:$Q$1048576,4+((ROW()-2)*6),7)=0,"",INDEX('申請表 Application Form'!$B$5:$Q$1048576,4+((ROW()-2)*6),7))</f>
        <v/>
      </c>
      <c r="L112" s="22" t="str" cm="1">
        <f t="array" ref="L112">IF(INDEX('申請表 Application Form'!$B$5:$Q$1048576,5+((ROW()-2)*6),6)=0,"",INDEX('申請表 Application Form'!$B$5:$Q$1048576,5+((ROW()-2)*6),6))</f>
        <v/>
      </c>
      <c r="M112" s="22" t="str" cm="1">
        <f t="array" ref="M112">IF(INDEX('申請表 Application Form'!$B$5:$Q$1048576,5+((ROW()-2)*6),7)=0,"",INDEX('申請表 Application Form'!$B$5:$Q$1048576,5+((ROW()-2)*6),7))</f>
        <v/>
      </c>
      <c r="N112" s="22" t="str" cm="1">
        <f t="array" ref="N112">IF(INDEX('申請表 Application Form'!$B$5:$Q$1048576,6+((ROW()-2)*6),6)=0,"",INDEX('申請表 Application Form'!$B$5:$Q$1048576,6+((ROW()-2)*6),6))</f>
        <v/>
      </c>
      <c r="O112" s="22" t="str" cm="1">
        <f t="array" ref="O112">IF(INDEX('申請表 Application Form'!$B$5:$Q$1048576,6+((ROW()-2)*6),7)=0,"",INDEX('申請表 Application Form'!$B$5:$Q$1048576,6+((ROW()-2)*6),7))</f>
        <v/>
      </c>
      <c r="P112" s="22" t="str" cm="1">
        <f t="array" ref="P112">IF(INDEX('申請表 Application Form'!$B$5:$Q$1048576,7+((ROW()-2)*6),6)=0,"",INDEX('申請表 Application Form'!$B$5:$Q$1048576,7+((ROW()-2)*6),6))</f>
        <v/>
      </c>
      <c r="Q112" s="22" t="str" cm="1">
        <f t="array" ref="Q112">IF(INDEX('申請表 Application Form'!$B$5:$Q$1048576,7+((ROW()-2)*6),7)=0,"",INDEX('申請表 Application Form'!$B$5:$Q$1048576,7+((ROW()-2)*6),7))</f>
        <v/>
      </c>
      <c r="R112" s="14" t="str" cm="1">
        <f t="array" ref="R112">IF(INDEX('申請表 Application Form'!$B$5:$Q$1048576,ROW()*6-10,COLUMN()-10)=0,"",INDEX('申請表 Application Form'!$B$5:$Q$1048576,ROW()*6-10,COLUMN()-10))</f>
        <v/>
      </c>
      <c r="S112" s="21" t="str" cm="1">
        <f t="array" ref="S112">IF(INDEX('申請表 Application Form'!$B$5:$Q$1048576,ROW()*6-10,COLUMN()-10)=0,"",INDEX('申請表 Application Form'!$B$5:$Q$1048576,ROW()*6-10,COLUMN()-10))</f>
        <v/>
      </c>
      <c r="T112" s="21" t="str" cm="1">
        <f t="array" ref="T112">IF(INDEX('申請表 Application Form'!$B$5:$Q$1048576,ROW()*6-10,COLUMN()-10)=0,"",INDEX('申請表 Application Form'!$B$5:$Q$1048576,ROW()*6-10,COLUMN()-10))</f>
        <v/>
      </c>
      <c r="U112" s="22" t="str" cm="1">
        <f t="array" ref="U112">IF(INDEX('申請表 Application Form'!$B$5:$Q$1048576,ROW()*6-10,COLUMN()-10)=0,"",INDEX('申請表 Application Form'!$B$5:$Q$1048576,ROW()*6-10,COLUMN()-10))</f>
        <v/>
      </c>
      <c r="V112" s="21" t="str" cm="1">
        <f t="array" ref="V112">IF(INDEX('申請表 Application Form'!$B$5:$Q$1048576,ROW()*6-10,COLUMN()-10)=0,"",INDEX('申請表 Application Form'!$B$5:$Q$1048576,ROW()*6-10,COLUMN()-10))</f>
        <v/>
      </c>
      <c r="W112" s="22" t="str" cm="1">
        <f t="array" ref="W112">INDEX('申請表 Application Form'!$B$5:$Q$1048576,ROW()*6-10,COLUMN()-10)</f>
        <v/>
      </c>
      <c r="X112" s="21" t="str" cm="1">
        <f t="array" ref="X112">IF(INDEX('申請表 Application Form'!$B$5:$Q$1048576,ROW()*6-10,COLUMN()-10)=0,"",INDEX('申請表 Application Form'!$B$5:$Q$1048576,ROW()*6-10,COLUMN()-10))</f>
        <v/>
      </c>
      <c r="Y112" s="21" t="str" cm="1">
        <f t="array" ref="Y112">INDEX('申請表 Application Form'!$B$5:$Q$1048576,ROW()*6-10,COLUMN()-10)</f>
        <v/>
      </c>
      <c r="Z112" s="22" t="str" cm="1">
        <f t="array" ref="Z112">IF(INDEX('申請表 Application Form'!$B$5:$Q$1048576,ROW()*6-10,COLUMN()-10)=0,"",INDEX('申請表 Application Form'!$B$5:$Q$1048576,ROW()*6-10,COLUMN()-10))</f>
        <v/>
      </c>
    </row>
    <row r="113" spans="1:26">
      <c r="A113" s="21" t="str" cm="1">
        <f t="array" ref="A113">INDEX('申請表 Application Form'!$B$5:$Q$1048576,ROW()*6-10,COLUMN())</f>
        <v/>
      </c>
      <c r="B113" s="22" t="str" cm="1">
        <f t="array" ref="B113">IF(INDEX('申請表 Application Form'!$B$5:$Q$1048576,ROW()*6-10,COLUMN())=0,"",INDEX('申請表 Application Form'!$B$5:$Q$1048576,ROW()*6-10,COLUMN()))</f>
        <v/>
      </c>
      <c r="C113" s="21" t="str" cm="1">
        <f t="array" ref="C113">IF(INDEX('申請表 Application Form'!$B$5:$Q$1048576,ROW()*6-10,COLUMN())=0,"",INDEX('申請表 Application Form'!$B$5:$Q$1048576,ROW()*6-10,COLUMN()))</f>
        <v/>
      </c>
      <c r="D113" s="22" t="str" cm="1">
        <f t="array" ref="D113">IF(INDEX('申請表 Application Form'!$B$5:$Q$1048576,ROW()*6-10,COLUMN())=0,"",INDEX('申請表 Application Form'!$B$5:$Q$1048576,ROW()*6-10,COLUMN()))</f>
        <v/>
      </c>
      <c r="E113" s="22" t="str" cm="1">
        <f t="array" ref="E113">INDEX('申請表 Application Form'!$B$5:$Q$1048576,2+((ROW()-2)*6),5)</f>
        <v xml:space="preserve"> </v>
      </c>
      <c r="F113" s="22" t="str" cm="1">
        <f t="array" ref="F113">IF(INDEX('申請表 Application Form'!$B$5:$Q$1048576,2+((ROW()-2)*6),6)=0,"",INDEX('申請表 Application Form'!$B$5:$Q$1048576,2+((ROW()-2)*6),6))</f>
        <v/>
      </c>
      <c r="G113" s="22" t="str" cm="1">
        <f t="array" ref="G113">IF(INDEX('申請表 Application Form'!$B$5:$Q$1048576,2+((ROW()-2)*6),7)=0,"",INDEX('申請表 Application Form'!$B$5:$Q$1048576,2+((ROW()-2)*6),7))</f>
        <v/>
      </c>
      <c r="H113" s="22" t="str" cm="1">
        <f t="array" ref="H113">IF(INDEX('申請表 Application Form'!$B$5:$Q$1048576,3+((ROW()-2)*6),6)=0,"",INDEX('申請表 Application Form'!$B$5:$Q$1048576,3+((ROW()-2)*6),6))</f>
        <v/>
      </c>
      <c r="I113" s="22" t="str" cm="1">
        <f t="array" ref="I113">IF(INDEX('申請表 Application Form'!$B$5:$Q$1048576,3+((ROW()-2)*6),7)=0,"",INDEX('申請表 Application Form'!$B$5:$Q$1048576,3+((ROW()-2)*6),7))</f>
        <v/>
      </c>
      <c r="J113" s="22" t="str" cm="1">
        <f t="array" ref="J113">IF(INDEX('申請表 Application Form'!$B$5:$Q$1048576,4+((ROW()-2)*6),6)=0,"",INDEX('申請表 Application Form'!$B$5:$Q$1048576,4+((ROW()-2)*6),6))</f>
        <v/>
      </c>
      <c r="K113" s="22" t="str" cm="1">
        <f t="array" ref="K113">IF(INDEX('申請表 Application Form'!$B$5:$Q$1048576,4+((ROW()-2)*6),7)=0,"",INDEX('申請表 Application Form'!$B$5:$Q$1048576,4+((ROW()-2)*6),7))</f>
        <v/>
      </c>
      <c r="L113" s="22" t="str" cm="1">
        <f t="array" ref="L113">IF(INDEX('申請表 Application Form'!$B$5:$Q$1048576,5+((ROW()-2)*6),6)=0,"",INDEX('申請表 Application Form'!$B$5:$Q$1048576,5+((ROW()-2)*6),6))</f>
        <v/>
      </c>
      <c r="M113" s="22" t="str" cm="1">
        <f t="array" ref="M113">IF(INDEX('申請表 Application Form'!$B$5:$Q$1048576,5+((ROW()-2)*6),7)=0,"",INDEX('申請表 Application Form'!$B$5:$Q$1048576,5+((ROW()-2)*6),7))</f>
        <v/>
      </c>
      <c r="N113" s="22" t="str" cm="1">
        <f t="array" ref="N113">IF(INDEX('申請表 Application Form'!$B$5:$Q$1048576,6+((ROW()-2)*6),6)=0,"",INDEX('申請表 Application Form'!$B$5:$Q$1048576,6+((ROW()-2)*6),6))</f>
        <v/>
      </c>
      <c r="O113" s="22" t="str" cm="1">
        <f t="array" ref="O113">IF(INDEX('申請表 Application Form'!$B$5:$Q$1048576,6+((ROW()-2)*6),7)=0,"",INDEX('申請表 Application Form'!$B$5:$Q$1048576,6+((ROW()-2)*6),7))</f>
        <v/>
      </c>
      <c r="P113" s="22" t="str" cm="1">
        <f t="array" ref="P113">IF(INDEX('申請表 Application Form'!$B$5:$Q$1048576,7+((ROW()-2)*6),6)=0,"",INDEX('申請表 Application Form'!$B$5:$Q$1048576,7+((ROW()-2)*6),6))</f>
        <v/>
      </c>
      <c r="Q113" s="22" t="str" cm="1">
        <f t="array" ref="Q113">IF(INDEX('申請表 Application Form'!$B$5:$Q$1048576,7+((ROW()-2)*6),7)=0,"",INDEX('申請表 Application Form'!$B$5:$Q$1048576,7+((ROW()-2)*6),7))</f>
        <v/>
      </c>
      <c r="R113" s="14" t="str" cm="1">
        <f t="array" ref="R113">IF(INDEX('申請表 Application Form'!$B$5:$Q$1048576,ROW()*6-10,COLUMN()-10)=0,"",INDEX('申請表 Application Form'!$B$5:$Q$1048576,ROW()*6-10,COLUMN()-10))</f>
        <v/>
      </c>
      <c r="S113" s="21" t="str" cm="1">
        <f t="array" ref="S113">IF(INDEX('申請表 Application Form'!$B$5:$Q$1048576,ROW()*6-10,COLUMN()-10)=0,"",INDEX('申請表 Application Form'!$B$5:$Q$1048576,ROW()*6-10,COLUMN()-10))</f>
        <v/>
      </c>
      <c r="T113" s="21" t="str" cm="1">
        <f t="array" ref="T113">IF(INDEX('申請表 Application Form'!$B$5:$Q$1048576,ROW()*6-10,COLUMN()-10)=0,"",INDEX('申請表 Application Form'!$B$5:$Q$1048576,ROW()*6-10,COLUMN()-10))</f>
        <v/>
      </c>
      <c r="U113" s="22" t="str" cm="1">
        <f t="array" ref="U113">IF(INDEX('申請表 Application Form'!$B$5:$Q$1048576,ROW()*6-10,COLUMN()-10)=0,"",INDEX('申請表 Application Form'!$B$5:$Q$1048576,ROW()*6-10,COLUMN()-10))</f>
        <v/>
      </c>
      <c r="V113" s="21" t="str" cm="1">
        <f t="array" ref="V113">IF(INDEX('申請表 Application Form'!$B$5:$Q$1048576,ROW()*6-10,COLUMN()-10)=0,"",INDEX('申請表 Application Form'!$B$5:$Q$1048576,ROW()*6-10,COLUMN()-10))</f>
        <v/>
      </c>
      <c r="W113" s="22" t="str" cm="1">
        <f t="array" ref="W113">INDEX('申請表 Application Form'!$B$5:$Q$1048576,ROW()*6-10,COLUMN()-10)</f>
        <v/>
      </c>
      <c r="X113" s="21" t="str" cm="1">
        <f t="array" ref="X113">IF(INDEX('申請表 Application Form'!$B$5:$Q$1048576,ROW()*6-10,COLUMN()-10)=0,"",INDEX('申請表 Application Form'!$B$5:$Q$1048576,ROW()*6-10,COLUMN()-10))</f>
        <v/>
      </c>
      <c r="Y113" s="21" t="str" cm="1">
        <f t="array" ref="Y113">INDEX('申請表 Application Form'!$B$5:$Q$1048576,ROW()*6-10,COLUMN()-10)</f>
        <v/>
      </c>
      <c r="Z113" s="22" t="str" cm="1">
        <f t="array" ref="Z113">IF(INDEX('申請表 Application Form'!$B$5:$Q$1048576,ROW()*6-10,COLUMN()-10)=0,"",INDEX('申請表 Application Form'!$B$5:$Q$1048576,ROW()*6-10,COLUMN()-10))</f>
        <v/>
      </c>
    </row>
    <row r="114" spans="1:26">
      <c r="A114" s="21" t="str" cm="1">
        <f t="array" ref="A114">INDEX('申請表 Application Form'!$B$5:$Q$1048576,ROW()*6-10,COLUMN())</f>
        <v/>
      </c>
      <c r="B114" s="22" t="str" cm="1">
        <f t="array" ref="B114">IF(INDEX('申請表 Application Form'!$B$5:$Q$1048576,ROW()*6-10,COLUMN())=0,"",INDEX('申請表 Application Form'!$B$5:$Q$1048576,ROW()*6-10,COLUMN()))</f>
        <v/>
      </c>
      <c r="C114" s="21" t="str" cm="1">
        <f t="array" ref="C114">IF(INDEX('申請表 Application Form'!$B$5:$Q$1048576,ROW()*6-10,COLUMN())=0,"",INDEX('申請表 Application Form'!$B$5:$Q$1048576,ROW()*6-10,COLUMN()))</f>
        <v/>
      </c>
      <c r="D114" s="22" t="str" cm="1">
        <f t="array" ref="D114">IF(INDEX('申請表 Application Form'!$B$5:$Q$1048576,ROW()*6-10,COLUMN())=0,"",INDEX('申請表 Application Form'!$B$5:$Q$1048576,ROW()*6-10,COLUMN()))</f>
        <v/>
      </c>
      <c r="E114" s="22" t="str" cm="1">
        <f t="array" ref="E114">INDEX('申請表 Application Form'!$B$5:$Q$1048576,2+((ROW()-2)*6),5)</f>
        <v xml:space="preserve"> </v>
      </c>
      <c r="F114" s="22" t="str" cm="1">
        <f t="array" ref="F114">IF(INDEX('申請表 Application Form'!$B$5:$Q$1048576,2+((ROW()-2)*6),6)=0,"",INDEX('申請表 Application Form'!$B$5:$Q$1048576,2+((ROW()-2)*6),6))</f>
        <v/>
      </c>
      <c r="G114" s="22" t="str" cm="1">
        <f t="array" ref="G114">IF(INDEX('申請表 Application Form'!$B$5:$Q$1048576,2+((ROW()-2)*6),7)=0,"",INDEX('申請表 Application Form'!$B$5:$Q$1048576,2+((ROW()-2)*6),7))</f>
        <v/>
      </c>
      <c r="H114" s="22" t="str" cm="1">
        <f t="array" ref="H114">IF(INDEX('申請表 Application Form'!$B$5:$Q$1048576,3+((ROW()-2)*6),6)=0,"",INDEX('申請表 Application Form'!$B$5:$Q$1048576,3+((ROW()-2)*6),6))</f>
        <v/>
      </c>
      <c r="I114" s="22" t="str" cm="1">
        <f t="array" ref="I114">IF(INDEX('申請表 Application Form'!$B$5:$Q$1048576,3+((ROW()-2)*6),7)=0,"",INDEX('申請表 Application Form'!$B$5:$Q$1048576,3+((ROW()-2)*6),7))</f>
        <v/>
      </c>
      <c r="J114" s="22" t="str" cm="1">
        <f t="array" ref="J114">IF(INDEX('申請表 Application Form'!$B$5:$Q$1048576,4+((ROW()-2)*6),6)=0,"",INDEX('申請表 Application Form'!$B$5:$Q$1048576,4+((ROW()-2)*6),6))</f>
        <v/>
      </c>
      <c r="K114" s="22" t="str" cm="1">
        <f t="array" ref="K114">IF(INDEX('申請表 Application Form'!$B$5:$Q$1048576,4+((ROW()-2)*6),7)=0,"",INDEX('申請表 Application Form'!$B$5:$Q$1048576,4+((ROW()-2)*6),7))</f>
        <v/>
      </c>
      <c r="L114" s="22" t="str" cm="1">
        <f t="array" ref="L114">IF(INDEX('申請表 Application Form'!$B$5:$Q$1048576,5+((ROW()-2)*6),6)=0,"",INDEX('申請表 Application Form'!$B$5:$Q$1048576,5+((ROW()-2)*6),6))</f>
        <v/>
      </c>
      <c r="M114" s="22" t="str" cm="1">
        <f t="array" ref="M114">IF(INDEX('申請表 Application Form'!$B$5:$Q$1048576,5+((ROW()-2)*6),7)=0,"",INDEX('申請表 Application Form'!$B$5:$Q$1048576,5+((ROW()-2)*6),7))</f>
        <v/>
      </c>
      <c r="N114" s="22" t="str" cm="1">
        <f t="array" ref="N114">IF(INDEX('申請表 Application Form'!$B$5:$Q$1048576,6+((ROW()-2)*6),6)=0,"",INDEX('申請表 Application Form'!$B$5:$Q$1048576,6+((ROW()-2)*6),6))</f>
        <v/>
      </c>
      <c r="O114" s="22" t="str" cm="1">
        <f t="array" ref="O114">IF(INDEX('申請表 Application Form'!$B$5:$Q$1048576,6+((ROW()-2)*6),7)=0,"",INDEX('申請表 Application Form'!$B$5:$Q$1048576,6+((ROW()-2)*6),7))</f>
        <v/>
      </c>
      <c r="P114" s="22" t="str" cm="1">
        <f t="array" ref="P114">IF(INDEX('申請表 Application Form'!$B$5:$Q$1048576,7+((ROW()-2)*6),6)=0,"",INDEX('申請表 Application Form'!$B$5:$Q$1048576,7+((ROW()-2)*6),6))</f>
        <v/>
      </c>
      <c r="Q114" s="22" t="str" cm="1">
        <f t="array" ref="Q114">IF(INDEX('申請表 Application Form'!$B$5:$Q$1048576,7+((ROW()-2)*6),7)=0,"",INDEX('申請表 Application Form'!$B$5:$Q$1048576,7+((ROW()-2)*6),7))</f>
        <v/>
      </c>
      <c r="R114" s="14" t="str" cm="1">
        <f t="array" ref="R114">IF(INDEX('申請表 Application Form'!$B$5:$Q$1048576,ROW()*6-10,COLUMN()-10)=0,"",INDEX('申請表 Application Form'!$B$5:$Q$1048576,ROW()*6-10,COLUMN()-10))</f>
        <v/>
      </c>
      <c r="S114" s="21" t="str" cm="1">
        <f t="array" ref="S114">IF(INDEX('申請表 Application Form'!$B$5:$Q$1048576,ROW()*6-10,COLUMN()-10)=0,"",INDEX('申請表 Application Form'!$B$5:$Q$1048576,ROW()*6-10,COLUMN()-10))</f>
        <v/>
      </c>
      <c r="T114" s="21" t="str" cm="1">
        <f t="array" ref="T114">IF(INDEX('申請表 Application Form'!$B$5:$Q$1048576,ROW()*6-10,COLUMN()-10)=0,"",INDEX('申請表 Application Form'!$B$5:$Q$1048576,ROW()*6-10,COLUMN()-10))</f>
        <v/>
      </c>
      <c r="U114" s="22" t="str" cm="1">
        <f t="array" ref="U114">IF(INDEX('申請表 Application Form'!$B$5:$Q$1048576,ROW()*6-10,COLUMN()-10)=0,"",INDEX('申請表 Application Form'!$B$5:$Q$1048576,ROW()*6-10,COLUMN()-10))</f>
        <v/>
      </c>
      <c r="V114" s="21" t="str" cm="1">
        <f t="array" ref="V114">IF(INDEX('申請表 Application Form'!$B$5:$Q$1048576,ROW()*6-10,COLUMN()-10)=0,"",INDEX('申請表 Application Form'!$B$5:$Q$1048576,ROW()*6-10,COLUMN()-10))</f>
        <v/>
      </c>
      <c r="W114" s="22" t="str" cm="1">
        <f t="array" ref="W114">INDEX('申請表 Application Form'!$B$5:$Q$1048576,ROW()*6-10,COLUMN()-10)</f>
        <v/>
      </c>
      <c r="X114" s="21" t="str" cm="1">
        <f t="array" ref="X114">IF(INDEX('申請表 Application Form'!$B$5:$Q$1048576,ROW()*6-10,COLUMN()-10)=0,"",INDEX('申請表 Application Form'!$B$5:$Q$1048576,ROW()*6-10,COLUMN()-10))</f>
        <v/>
      </c>
      <c r="Y114" s="21" t="str" cm="1">
        <f t="array" ref="Y114">INDEX('申請表 Application Form'!$B$5:$Q$1048576,ROW()*6-10,COLUMN()-10)</f>
        <v/>
      </c>
      <c r="Z114" s="22" t="str" cm="1">
        <f t="array" ref="Z114">IF(INDEX('申請表 Application Form'!$B$5:$Q$1048576,ROW()*6-10,COLUMN()-10)=0,"",INDEX('申請表 Application Form'!$B$5:$Q$1048576,ROW()*6-10,COLUMN()-10))</f>
        <v/>
      </c>
    </row>
    <row r="115" spans="1:26">
      <c r="A115" s="21" t="str" cm="1">
        <f t="array" ref="A115">INDEX('申請表 Application Form'!$B$5:$Q$1048576,ROW()*6-10,COLUMN())</f>
        <v/>
      </c>
      <c r="B115" s="22" t="str" cm="1">
        <f t="array" ref="B115">IF(INDEX('申請表 Application Form'!$B$5:$Q$1048576,ROW()*6-10,COLUMN())=0,"",INDEX('申請表 Application Form'!$B$5:$Q$1048576,ROW()*6-10,COLUMN()))</f>
        <v/>
      </c>
      <c r="C115" s="21" t="str" cm="1">
        <f t="array" ref="C115">IF(INDEX('申請表 Application Form'!$B$5:$Q$1048576,ROW()*6-10,COLUMN())=0,"",INDEX('申請表 Application Form'!$B$5:$Q$1048576,ROW()*6-10,COLUMN()))</f>
        <v/>
      </c>
      <c r="D115" s="22" t="str" cm="1">
        <f t="array" ref="D115">IF(INDEX('申請表 Application Form'!$B$5:$Q$1048576,ROW()*6-10,COLUMN())=0,"",INDEX('申請表 Application Form'!$B$5:$Q$1048576,ROW()*6-10,COLUMN()))</f>
        <v/>
      </c>
      <c r="E115" s="22" t="str" cm="1">
        <f t="array" ref="E115">INDEX('申請表 Application Form'!$B$5:$Q$1048576,2+((ROW()-2)*6),5)</f>
        <v xml:space="preserve"> </v>
      </c>
      <c r="F115" s="22" t="str" cm="1">
        <f t="array" ref="F115">IF(INDEX('申請表 Application Form'!$B$5:$Q$1048576,2+((ROW()-2)*6),6)=0,"",INDEX('申請表 Application Form'!$B$5:$Q$1048576,2+((ROW()-2)*6),6))</f>
        <v/>
      </c>
      <c r="G115" s="22" t="str" cm="1">
        <f t="array" ref="G115">IF(INDEX('申請表 Application Form'!$B$5:$Q$1048576,2+((ROW()-2)*6),7)=0,"",INDEX('申請表 Application Form'!$B$5:$Q$1048576,2+((ROW()-2)*6),7))</f>
        <v/>
      </c>
      <c r="H115" s="22" t="str" cm="1">
        <f t="array" ref="H115">IF(INDEX('申請表 Application Form'!$B$5:$Q$1048576,3+((ROW()-2)*6),6)=0,"",INDEX('申請表 Application Form'!$B$5:$Q$1048576,3+((ROW()-2)*6),6))</f>
        <v/>
      </c>
      <c r="I115" s="22" t="str" cm="1">
        <f t="array" ref="I115">IF(INDEX('申請表 Application Form'!$B$5:$Q$1048576,3+((ROW()-2)*6),7)=0,"",INDEX('申請表 Application Form'!$B$5:$Q$1048576,3+((ROW()-2)*6),7))</f>
        <v/>
      </c>
      <c r="J115" s="22" t="str" cm="1">
        <f t="array" ref="J115">IF(INDEX('申請表 Application Form'!$B$5:$Q$1048576,4+((ROW()-2)*6),6)=0,"",INDEX('申請表 Application Form'!$B$5:$Q$1048576,4+((ROW()-2)*6),6))</f>
        <v/>
      </c>
      <c r="K115" s="22" t="str" cm="1">
        <f t="array" ref="K115">IF(INDEX('申請表 Application Form'!$B$5:$Q$1048576,4+((ROW()-2)*6),7)=0,"",INDEX('申請表 Application Form'!$B$5:$Q$1048576,4+((ROW()-2)*6),7))</f>
        <v/>
      </c>
      <c r="L115" s="22" t="str" cm="1">
        <f t="array" ref="L115">IF(INDEX('申請表 Application Form'!$B$5:$Q$1048576,5+((ROW()-2)*6),6)=0,"",INDEX('申請表 Application Form'!$B$5:$Q$1048576,5+((ROW()-2)*6),6))</f>
        <v/>
      </c>
      <c r="M115" s="22" t="str" cm="1">
        <f t="array" ref="M115">IF(INDEX('申請表 Application Form'!$B$5:$Q$1048576,5+((ROW()-2)*6),7)=0,"",INDEX('申請表 Application Form'!$B$5:$Q$1048576,5+((ROW()-2)*6),7))</f>
        <v/>
      </c>
      <c r="N115" s="22" t="str" cm="1">
        <f t="array" ref="N115">IF(INDEX('申請表 Application Form'!$B$5:$Q$1048576,6+((ROW()-2)*6),6)=0,"",INDEX('申請表 Application Form'!$B$5:$Q$1048576,6+((ROW()-2)*6),6))</f>
        <v/>
      </c>
      <c r="O115" s="22" t="str" cm="1">
        <f t="array" ref="O115">IF(INDEX('申請表 Application Form'!$B$5:$Q$1048576,6+((ROW()-2)*6),7)=0,"",INDEX('申請表 Application Form'!$B$5:$Q$1048576,6+((ROW()-2)*6),7))</f>
        <v/>
      </c>
      <c r="P115" s="22" t="str" cm="1">
        <f t="array" ref="P115">IF(INDEX('申請表 Application Form'!$B$5:$Q$1048576,7+((ROW()-2)*6),6)=0,"",INDEX('申請表 Application Form'!$B$5:$Q$1048576,7+((ROW()-2)*6),6))</f>
        <v/>
      </c>
      <c r="Q115" s="22" t="str" cm="1">
        <f t="array" ref="Q115">IF(INDEX('申請表 Application Form'!$B$5:$Q$1048576,7+((ROW()-2)*6),7)=0,"",INDEX('申請表 Application Form'!$B$5:$Q$1048576,7+((ROW()-2)*6),7))</f>
        <v/>
      </c>
      <c r="R115" s="14" t="str" cm="1">
        <f t="array" ref="R115">IF(INDEX('申請表 Application Form'!$B$5:$Q$1048576,ROW()*6-10,COLUMN()-10)=0,"",INDEX('申請表 Application Form'!$B$5:$Q$1048576,ROW()*6-10,COLUMN()-10))</f>
        <v/>
      </c>
      <c r="S115" s="21" t="str" cm="1">
        <f t="array" ref="S115">IF(INDEX('申請表 Application Form'!$B$5:$Q$1048576,ROW()*6-10,COLUMN()-10)=0,"",INDEX('申請表 Application Form'!$B$5:$Q$1048576,ROW()*6-10,COLUMN()-10))</f>
        <v/>
      </c>
      <c r="T115" s="21" t="str" cm="1">
        <f t="array" ref="T115">IF(INDEX('申請表 Application Form'!$B$5:$Q$1048576,ROW()*6-10,COLUMN()-10)=0,"",INDEX('申請表 Application Form'!$B$5:$Q$1048576,ROW()*6-10,COLUMN()-10))</f>
        <v/>
      </c>
      <c r="U115" s="22" t="str" cm="1">
        <f t="array" ref="U115">IF(INDEX('申請表 Application Form'!$B$5:$Q$1048576,ROW()*6-10,COLUMN()-10)=0,"",INDEX('申請表 Application Form'!$B$5:$Q$1048576,ROW()*6-10,COLUMN()-10))</f>
        <v/>
      </c>
      <c r="V115" s="21" t="str" cm="1">
        <f t="array" ref="V115">IF(INDEX('申請表 Application Form'!$B$5:$Q$1048576,ROW()*6-10,COLUMN()-10)=0,"",INDEX('申請表 Application Form'!$B$5:$Q$1048576,ROW()*6-10,COLUMN()-10))</f>
        <v/>
      </c>
      <c r="W115" s="22" t="str" cm="1">
        <f t="array" ref="W115">INDEX('申請表 Application Form'!$B$5:$Q$1048576,ROW()*6-10,COLUMN()-10)</f>
        <v/>
      </c>
      <c r="X115" s="21" t="str" cm="1">
        <f t="array" ref="X115">IF(INDEX('申請表 Application Form'!$B$5:$Q$1048576,ROW()*6-10,COLUMN()-10)=0,"",INDEX('申請表 Application Form'!$B$5:$Q$1048576,ROW()*6-10,COLUMN()-10))</f>
        <v/>
      </c>
      <c r="Y115" s="21" t="str" cm="1">
        <f t="array" ref="Y115">INDEX('申請表 Application Form'!$B$5:$Q$1048576,ROW()*6-10,COLUMN()-10)</f>
        <v/>
      </c>
      <c r="Z115" s="22" t="str" cm="1">
        <f t="array" ref="Z115">IF(INDEX('申請表 Application Form'!$B$5:$Q$1048576,ROW()*6-10,COLUMN()-10)=0,"",INDEX('申請表 Application Form'!$B$5:$Q$1048576,ROW()*6-10,COLUMN()-10))</f>
        <v/>
      </c>
    </row>
    <row r="116" spans="1:26">
      <c r="A116" s="21" t="str" cm="1">
        <f t="array" ref="A116">INDEX('申請表 Application Form'!$B$5:$Q$1048576,ROW()*6-10,COLUMN())</f>
        <v/>
      </c>
      <c r="B116" s="22" t="str" cm="1">
        <f t="array" ref="B116">IF(INDEX('申請表 Application Form'!$B$5:$Q$1048576,ROW()*6-10,COLUMN())=0,"",INDEX('申請表 Application Form'!$B$5:$Q$1048576,ROW()*6-10,COLUMN()))</f>
        <v/>
      </c>
      <c r="C116" s="21" t="str" cm="1">
        <f t="array" ref="C116">IF(INDEX('申請表 Application Form'!$B$5:$Q$1048576,ROW()*6-10,COLUMN())=0,"",INDEX('申請表 Application Form'!$B$5:$Q$1048576,ROW()*6-10,COLUMN()))</f>
        <v/>
      </c>
      <c r="D116" s="22" t="str" cm="1">
        <f t="array" ref="D116">IF(INDEX('申請表 Application Form'!$B$5:$Q$1048576,ROW()*6-10,COLUMN())=0,"",INDEX('申請表 Application Form'!$B$5:$Q$1048576,ROW()*6-10,COLUMN()))</f>
        <v/>
      </c>
      <c r="E116" s="22" t="str" cm="1">
        <f t="array" ref="E116">INDEX('申請表 Application Form'!$B$5:$Q$1048576,2+((ROW()-2)*6),5)</f>
        <v xml:space="preserve"> </v>
      </c>
      <c r="F116" s="22" t="str" cm="1">
        <f t="array" ref="F116">IF(INDEX('申請表 Application Form'!$B$5:$Q$1048576,2+((ROW()-2)*6),6)=0,"",INDEX('申請表 Application Form'!$B$5:$Q$1048576,2+((ROW()-2)*6),6))</f>
        <v/>
      </c>
      <c r="G116" s="22" t="str" cm="1">
        <f t="array" ref="G116">IF(INDEX('申請表 Application Form'!$B$5:$Q$1048576,2+((ROW()-2)*6),7)=0,"",INDEX('申請表 Application Form'!$B$5:$Q$1048576,2+((ROW()-2)*6),7))</f>
        <v/>
      </c>
      <c r="H116" s="22" t="str" cm="1">
        <f t="array" ref="H116">IF(INDEX('申請表 Application Form'!$B$5:$Q$1048576,3+((ROW()-2)*6),6)=0,"",INDEX('申請表 Application Form'!$B$5:$Q$1048576,3+((ROW()-2)*6),6))</f>
        <v/>
      </c>
      <c r="I116" s="22" t="str" cm="1">
        <f t="array" ref="I116">IF(INDEX('申請表 Application Form'!$B$5:$Q$1048576,3+((ROW()-2)*6),7)=0,"",INDEX('申請表 Application Form'!$B$5:$Q$1048576,3+((ROW()-2)*6),7))</f>
        <v/>
      </c>
      <c r="J116" s="22" t="str" cm="1">
        <f t="array" ref="J116">IF(INDEX('申請表 Application Form'!$B$5:$Q$1048576,4+((ROW()-2)*6),6)=0,"",INDEX('申請表 Application Form'!$B$5:$Q$1048576,4+((ROW()-2)*6),6))</f>
        <v/>
      </c>
      <c r="K116" s="22" t="str" cm="1">
        <f t="array" ref="K116">IF(INDEX('申請表 Application Form'!$B$5:$Q$1048576,4+((ROW()-2)*6),7)=0,"",INDEX('申請表 Application Form'!$B$5:$Q$1048576,4+((ROW()-2)*6),7))</f>
        <v/>
      </c>
      <c r="L116" s="22" t="str" cm="1">
        <f t="array" ref="L116">IF(INDEX('申請表 Application Form'!$B$5:$Q$1048576,5+((ROW()-2)*6),6)=0,"",INDEX('申請表 Application Form'!$B$5:$Q$1048576,5+((ROW()-2)*6),6))</f>
        <v/>
      </c>
      <c r="M116" s="22" t="str" cm="1">
        <f t="array" ref="M116">IF(INDEX('申請表 Application Form'!$B$5:$Q$1048576,5+((ROW()-2)*6),7)=0,"",INDEX('申請表 Application Form'!$B$5:$Q$1048576,5+((ROW()-2)*6),7))</f>
        <v/>
      </c>
      <c r="N116" s="22" t="str" cm="1">
        <f t="array" ref="N116">IF(INDEX('申請表 Application Form'!$B$5:$Q$1048576,6+((ROW()-2)*6),6)=0,"",INDEX('申請表 Application Form'!$B$5:$Q$1048576,6+((ROW()-2)*6),6))</f>
        <v/>
      </c>
      <c r="O116" s="22" t="str" cm="1">
        <f t="array" ref="O116">IF(INDEX('申請表 Application Form'!$B$5:$Q$1048576,6+((ROW()-2)*6),7)=0,"",INDEX('申請表 Application Form'!$B$5:$Q$1048576,6+((ROW()-2)*6),7))</f>
        <v/>
      </c>
      <c r="P116" s="22" t="str" cm="1">
        <f t="array" ref="P116">IF(INDEX('申請表 Application Form'!$B$5:$Q$1048576,7+((ROW()-2)*6),6)=0,"",INDEX('申請表 Application Form'!$B$5:$Q$1048576,7+((ROW()-2)*6),6))</f>
        <v/>
      </c>
      <c r="Q116" s="22" t="str" cm="1">
        <f t="array" ref="Q116">IF(INDEX('申請表 Application Form'!$B$5:$Q$1048576,7+((ROW()-2)*6),7)=0,"",INDEX('申請表 Application Form'!$B$5:$Q$1048576,7+((ROW()-2)*6),7))</f>
        <v/>
      </c>
      <c r="R116" s="14" t="str" cm="1">
        <f t="array" ref="R116">IF(INDEX('申請表 Application Form'!$B$5:$Q$1048576,ROW()*6-10,COLUMN()-10)=0,"",INDEX('申請表 Application Form'!$B$5:$Q$1048576,ROW()*6-10,COLUMN()-10))</f>
        <v/>
      </c>
      <c r="S116" s="21" t="str" cm="1">
        <f t="array" ref="S116">IF(INDEX('申請表 Application Form'!$B$5:$Q$1048576,ROW()*6-10,COLUMN()-10)=0,"",INDEX('申請表 Application Form'!$B$5:$Q$1048576,ROW()*6-10,COLUMN()-10))</f>
        <v/>
      </c>
      <c r="T116" s="21" t="str" cm="1">
        <f t="array" ref="T116">IF(INDEX('申請表 Application Form'!$B$5:$Q$1048576,ROW()*6-10,COLUMN()-10)=0,"",INDEX('申請表 Application Form'!$B$5:$Q$1048576,ROW()*6-10,COLUMN()-10))</f>
        <v/>
      </c>
      <c r="U116" s="22" t="str" cm="1">
        <f t="array" ref="U116">IF(INDEX('申請表 Application Form'!$B$5:$Q$1048576,ROW()*6-10,COLUMN()-10)=0,"",INDEX('申請表 Application Form'!$B$5:$Q$1048576,ROW()*6-10,COLUMN()-10))</f>
        <v/>
      </c>
      <c r="V116" s="21" t="str" cm="1">
        <f t="array" ref="V116">IF(INDEX('申請表 Application Form'!$B$5:$Q$1048576,ROW()*6-10,COLUMN()-10)=0,"",INDEX('申請表 Application Form'!$B$5:$Q$1048576,ROW()*6-10,COLUMN()-10))</f>
        <v/>
      </c>
      <c r="W116" s="22" t="str" cm="1">
        <f t="array" ref="W116">INDEX('申請表 Application Form'!$B$5:$Q$1048576,ROW()*6-10,COLUMN()-10)</f>
        <v/>
      </c>
      <c r="X116" s="21" t="str" cm="1">
        <f t="array" ref="X116">IF(INDEX('申請表 Application Form'!$B$5:$Q$1048576,ROW()*6-10,COLUMN()-10)=0,"",INDEX('申請表 Application Form'!$B$5:$Q$1048576,ROW()*6-10,COLUMN()-10))</f>
        <v/>
      </c>
      <c r="Y116" s="21" t="str" cm="1">
        <f t="array" ref="Y116">INDEX('申請表 Application Form'!$B$5:$Q$1048576,ROW()*6-10,COLUMN()-10)</f>
        <v/>
      </c>
      <c r="Z116" s="22" t="str" cm="1">
        <f t="array" ref="Z116">IF(INDEX('申請表 Application Form'!$B$5:$Q$1048576,ROW()*6-10,COLUMN()-10)=0,"",INDEX('申請表 Application Form'!$B$5:$Q$1048576,ROW()*6-10,COLUMN()-10))</f>
        <v/>
      </c>
    </row>
    <row r="117" spans="1:26">
      <c r="A117" s="21" t="str" cm="1">
        <f t="array" ref="A117">INDEX('申請表 Application Form'!$B$5:$Q$1048576,ROW()*6-10,COLUMN())</f>
        <v/>
      </c>
      <c r="B117" s="22" t="str" cm="1">
        <f t="array" ref="B117">IF(INDEX('申請表 Application Form'!$B$5:$Q$1048576,ROW()*6-10,COLUMN())=0,"",INDEX('申請表 Application Form'!$B$5:$Q$1048576,ROW()*6-10,COLUMN()))</f>
        <v/>
      </c>
      <c r="C117" s="21" t="str" cm="1">
        <f t="array" ref="C117">IF(INDEX('申請表 Application Form'!$B$5:$Q$1048576,ROW()*6-10,COLUMN())=0,"",INDEX('申請表 Application Form'!$B$5:$Q$1048576,ROW()*6-10,COLUMN()))</f>
        <v/>
      </c>
      <c r="D117" s="22" t="str" cm="1">
        <f t="array" ref="D117">IF(INDEX('申請表 Application Form'!$B$5:$Q$1048576,ROW()*6-10,COLUMN())=0,"",INDEX('申請表 Application Form'!$B$5:$Q$1048576,ROW()*6-10,COLUMN()))</f>
        <v/>
      </c>
      <c r="E117" s="22" t="str" cm="1">
        <f t="array" ref="E117">INDEX('申請表 Application Form'!$B$5:$Q$1048576,2+((ROW()-2)*6),5)</f>
        <v xml:space="preserve"> </v>
      </c>
      <c r="F117" s="22" t="str" cm="1">
        <f t="array" ref="F117">IF(INDEX('申請表 Application Form'!$B$5:$Q$1048576,2+((ROW()-2)*6),6)=0,"",INDEX('申請表 Application Form'!$B$5:$Q$1048576,2+((ROW()-2)*6),6))</f>
        <v/>
      </c>
      <c r="G117" s="22" t="str" cm="1">
        <f t="array" ref="G117">IF(INDEX('申請表 Application Form'!$B$5:$Q$1048576,2+((ROW()-2)*6),7)=0,"",INDEX('申請表 Application Form'!$B$5:$Q$1048576,2+((ROW()-2)*6),7))</f>
        <v/>
      </c>
      <c r="H117" s="22" t="str" cm="1">
        <f t="array" ref="H117">IF(INDEX('申請表 Application Form'!$B$5:$Q$1048576,3+((ROW()-2)*6),6)=0,"",INDEX('申請表 Application Form'!$B$5:$Q$1048576,3+((ROW()-2)*6),6))</f>
        <v/>
      </c>
      <c r="I117" s="22" t="str" cm="1">
        <f t="array" ref="I117">IF(INDEX('申請表 Application Form'!$B$5:$Q$1048576,3+((ROW()-2)*6),7)=0,"",INDEX('申請表 Application Form'!$B$5:$Q$1048576,3+((ROW()-2)*6),7))</f>
        <v/>
      </c>
      <c r="J117" s="22" t="str" cm="1">
        <f t="array" ref="J117">IF(INDEX('申請表 Application Form'!$B$5:$Q$1048576,4+((ROW()-2)*6),6)=0,"",INDEX('申請表 Application Form'!$B$5:$Q$1048576,4+((ROW()-2)*6),6))</f>
        <v/>
      </c>
      <c r="K117" s="22" t="str" cm="1">
        <f t="array" ref="K117">IF(INDEX('申請表 Application Form'!$B$5:$Q$1048576,4+((ROW()-2)*6),7)=0,"",INDEX('申請表 Application Form'!$B$5:$Q$1048576,4+((ROW()-2)*6),7))</f>
        <v/>
      </c>
      <c r="L117" s="22" t="str" cm="1">
        <f t="array" ref="L117">IF(INDEX('申請表 Application Form'!$B$5:$Q$1048576,5+((ROW()-2)*6),6)=0,"",INDEX('申請表 Application Form'!$B$5:$Q$1048576,5+((ROW()-2)*6),6))</f>
        <v/>
      </c>
      <c r="M117" s="22" t="str" cm="1">
        <f t="array" ref="M117">IF(INDEX('申請表 Application Form'!$B$5:$Q$1048576,5+((ROW()-2)*6),7)=0,"",INDEX('申請表 Application Form'!$B$5:$Q$1048576,5+((ROW()-2)*6),7))</f>
        <v/>
      </c>
      <c r="N117" s="22" t="str" cm="1">
        <f t="array" ref="N117">IF(INDEX('申請表 Application Form'!$B$5:$Q$1048576,6+((ROW()-2)*6),6)=0,"",INDEX('申請表 Application Form'!$B$5:$Q$1048576,6+((ROW()-2)*6),6))</f>
        <v/>
      </c>
      <c r="O117" s="22" t="str" cm="1">
        <f t="array" ref="O117">IF(INDEX('申請表 Application Form'!$B$5:$Q$1048576,6+((ROW()-2)*6),7)=0,"",INDEX('申請表 Application Form'!$B$5:$Q$1048576,6+((ROW()-2)*6),7))</f>
        <v/>
      </c>
      <c r="P117" s="22" t="str" cm="1">
        <f t="array" ref="P117">IF(INDEX('申請表 Application Form'!$B$5:$Q$1048576,7+((ROW()-2)*6),6)=0,"",INDEX('申請表 Application Form'!$B$5:$Q$1048576,7+((ROW()-2)*6),6))</f>
        <v/>
      </c>
      <c r="Q117" s="22" t="str" cm="1">
        <f t="array" ref="Q117">IF(INDEX('申請表 Application Form'!$B$5:$Q$1048576,7+((ROW()-2)*6),7)=0,"",INDEX('申請表 Application Form'!$B$5:$Q$1048576,7+((ROW()-2)*6),7))</f>
        <v/>
      </c>
      <c r="R117" s="14" t="str" cm="1">
        <f t="array" ref="R117">IF(INDEX('申請表 Application Form'!$B$5:$Q$1048576,ROW()*6-10,COLUMN()-10)=0,"",INDEX('申請表 Application Form'!$B$5:$Q$1048576,ROW()*6-10,COLUMN()-10))</f>
        <v/>
      </c>
      <c r="S117" s="21" t="str" cm="1">
        <f t="array" ref="S117">IF(INDEX('申請表 Application Form'!$B$5:$Q$1048576,ROW()*6-10,COLUMN()-10)=0,"",INDEX('申請表 Application Form'!$B$5:$Q$1048576,ROW()*6-10,COLUMN()-10))</f>
        <v/>
      </c>
      <c r="T117" s="21" t="str" cm="1">
        <f t="array" ref="T117">IF(INDEX('申請表 Application Form'!$B$5:$Q$1048576,ROW()*6-10,COLUMN()-10)=0,"",INDEX('申請表 Application Form'!$B$5:$Q$1048576,ROW()*6-10,COLUMN()-10))</f>
        <v/>
      </c>
      <c r="U117" s="22" t="str" cm="1">
        <f t="array" ref="U117">IF(INDEX('申請表 Application Form'!$B$5:$Q$1048576,ROW()*6-10,COLUMN()-10)=0,"",INDEX('申請表 Application Form'!$B$5:$Q$1048576,ROW()*6-10,COLUMN()-10))</f>
        <v/>
      </c>
      <c r="V117" s="21" t="str" cm="1">
        <f t="array" ref="V117">IF(INDEX('申請表 Application Form'!$B$5:$Q$1048576,ROW()*6-10,COLUMN()-10)=0,"",INDEX('申請表 Application Form'!$B$5:$Q$1048576,ROW()*6-10,COLUMN()-10))</f>
        <v/>
      </c>
      <c r="W117" s="22" t="str" cm="1">
        <f t="array" ref="W117">INDEX('申請表 Application Form'!$B$5:$Q$1048576,ROW()*6-10,COLUMN()-10)</f>
        <v/>
      </c>
      <c r="X117" s="21" t="str" cm="1">
        <f t="array" ref="X117">IF(INDEX('申請表 Application Form'!$B$5:$Q$1048576,ROW()*6-10,COLUMN()-10)=0,"",INDEX('申請表 Application Form'!$B$5:$Q$1048576,ROW()*6-10,COLUMN()-10))</f>
        <v/>
      </c>
      <c r="Y117" s="21" t="str" cm="1">
        <f t="array" ref="Y117">INDEX('申請表 Application Form'!$B$5:$Q$1048576,ROW()*6-10,COLUMN()-10)</f>
        <v/>
      </c>
      <c r="Z117" s="22" t="str" cm="1">
        <f t="array" ref="Z117">IF(INDEX('申請表 Application Form'!$B$5:$Q$1048576,ROW()*6-10,COLUMN()-10)=0,"",INDEX('申請表 Application Form'!$B$5:$Q$1048576,ROW()*6-10,COLUMN()-10))</f>
        <v/>
      </c>
    </row>
    <row r="118" spans="1:26">
      <c r="A118" s="21" t="str" cm="1">
        <f t="array" ref="A118">INDEX('申請表 Application Form'!$B$5:$Q$1048576,ROW()*6-10,COLUMN())</f>
        <v/>
      </c>
      <c r="B118" s="22" t="str" cm="1">
        <f t="array" ref="B118">IF(INDEX('申請表 Application Form'!$B$5:$Q$1048576,ROW()*6-10,COLUMN())=0,"",INDEX('申請表 Application Form'!$B$5:$Q$1048576,ROW()*6-10,COLUMN()))</f>
        <v/>
      </c>
      <c r="C118" s="21" t="str" cm="1">
        <f t="array" ref="C118">IF(INDEX('申請表 Application Form'!$B$5:$Q$1048576,ROW()*6-10,COLUMN())=0,"",INDEX('申請表 Application Form'!$B$5:$Q$1048576,ROW()*6-10,COLUMN()))</f>
        <v/>
      </c>
      <c r="D118" s="22" t="str" cm="1">
        <f t="array" ref="D118">IF(INDEX('申請表 Application Form'!$B$5:$Q$1048576,ROW()*6-10,COLUMN())=0,"",INDEX('申請表 Application Form'!$B$5:$Q$1048576,ROW()*6-10,COLUMN()))</f>
        <v/>
      </c>
      <c r="E118" s="22" t="str" cm="1">
        <f t="array" ref="E118">INDEX('申請表 Application Form'!$B$5:$Q$1048576,2+((ROW()-2)*6),5)</f>
        <v xml:space="preserve"> </v>
      </c>
      <c r="F118" s="22" t="str" cm="1">
        <f t="array" ref="F118">IF(INDEX('申請表 Application Form'!$B$5:$Q$1048576,2+((ROW()-2)*6),6)=0,"",INDEX('申請表 Application Form'!$B$5:$Q$1048576,2+((ROW()-2)*6),6))</f>
        <v/>
      </c>
      <c r="G118" s="22" t="str" cm="1">
        <f t="array" ref="G118">IF(INDEX('申請表 Application Form'!$B$5:$Q$1048576,2+((ROW()-2)*6),7)=0,"",INDEX('申請表 Application Form'!$B$5:$Q$1048576,2+((ROW()-2)*6),7))</f>
        <v/>
      </c>
      <c r="H118" s="22" t="str" cm="1">
        <f t="array" ref="H118">IF(INDEX('申請表 Application Form'!$B$5:$Q$1048576,3+((ROW()-2)*6),6)=0,"",INDEX('申請表 Application Form'!$B$5:$Q$1048576,3+((ROW()-2)*6),6))</f>
        <v/>
      </c>
      <c r="I118" s="22" t="str" cm="1">
        <f t="array" ref="I118">IF(INDEX('申請表 Application Form'!$B$5:$Q$1048576,3+((ROW()-2)*6),7)=0,"",INDEX('申請表 Application Form'!$B$5:$Q$1048576,3+((ROW()-2)*6),7))</f>
        <v/>
      </c>
      <c r="J118" s="22" t="str" cm="1">
        <f t="array" ref="J118">IF(INDEX('申請表 Application Form'!$B$5:$Q$1048576,4+((ROW()-2)*6),6)=0,"",INDEX('申請表 Application Form'!$B$5:$Q$1048576,4+((ROW()-2)*6),6))</f>
        <v/>
      </c>
      <c r="K118" s="22" t="str" cm="1">
        <f t="array" ref="K118">IF(INDEX('申請表 Application Form'!$B$5:$Q$1048576,4+((ROW()-2)*6),7)=0,"",INDEX('申請表 Application Form'!$B$5:$Q$1048576,4+((ROW()-2)*6),7))</f>
        <v/>
      </c>
      <c r="L118" s="22" t="str" cm="1">
        <f t="array" ref="L118">IF(INDEX('申請表 Application Form'!$B$5:$Q$1048576,5+((ROW()-2)*6),6)=0,"",INDEX('申請表 Application Form'!$B$5:$Q$1048576,5+((ROW()-2)*6),6))</f>
        <v/>
      </c>
      <c r="M118" s="22" t="str" cm="1">
        <f t="array" ref="M118">IF(INDEX('申請表 Application Form'!$B$5:$Q$1048576,5+((ROW()-2)*6),7)=0,"",INDEX('申請表 Application Form'!$B$5:$Q$1048576,5+((ROW()-2)*6),7))</f>
        <v/>
      </c>
      <c r="N118" s="22" t="str" cm="1">
        <f t="array" ref="N118">IF(INDEX('申請表 Application Form'!$B$5:$Q$1048576,6+((ROW()-2)*6),6)=0,"",INDEX('申請表 Application Form'!$B$5:$Q$1048576,6+((ROW()-2)*6),6))</f>
        <v/>
      </c>
      <c r="O118" s="22" t="str" cm="1">
        <f t="array" ref="O118">IF(INDEX('申請表 Application Form'!$B$5:$Q$1048576,6+((ROW()-2)*6),7)=0,"",INDEX('申請表 Application Form'!$B$5:$Q$1048576,6+((ROW()-2)*6),7))</f>
        <v/>
      </c>
      <c r="P118" s="22" t="str" cm="1">
        <f t="array" ref="P118">IF(INDEX('申請表 Application Form'!$B$5:$Q$1048576,7+((ROW()-2)*6),6)=0,"",INDEX('申請表 Application Form'!$B$5:$Q$1048576,7+((ROW()-2)*6),6))</f>
        <v/>
      </c>
      <c r="Q118" s="22" t="str" cm="1">
        <f t="array" ref="Q118">IF(INDEX('申請表 Application Form'!$B$5:$Q$1048576,7+((ROW()-2)*6),7)=0,"",INDEX('申請表 Application Form'!$B$5:$Q$1048576,7+((ROW()-2)*6),7))</f>
        <v/>
      </c>
      <c r="R118" s="14" t="str" cm="1">
        <f t="array" ref="R118">IF(INDEX('申請表 Application Form'!$B$5:$Q$1048576,ROW()*6-10,COLUMN()-10)=0,"",INDEX('申請表 Application Form'!$B$5:$Q$1048576,ROW()*6-10,COLUMN()-10))</f>
        <v/>
      </c>
      <c r="S118" s="21" t="str" cm="1">
        <f t="array" ref="S118">IF(INDEX('申請表 Application Form'!$B$5:$Q$1048576,ROW()*6-10,COLUMN()-10)=0,"",INDEX('申請表 Application Form'!$B$5:$Q$1048576,ROW()*6-10,COLUMN()-10))</f>
        <v/>
      </c>
      <c r="T118" s="21" t="str" cm="1">
        <f t="array" ref="T118">IF(INDEX('申請表 Application Form'!$B$5:$Q$1048576,ROW()*6-10,COLUMN()-10)=0,"",INDEX('申請表 Application Form'!$B$5:$Q$1048576,ROW()*6-10,COLUMN()-10))</f>
        <v/>
      </c>
      <c r="U118" s="22" t="str" cm="1">
        <f t="array" ref="U118">IF(INDEX('申請表 Application Form'!$B$5:$Q$1048576,ROW()*6-10,COLUMN()-10)=0,"",INDEX('申請表 Application Form'!$B$5:$Q$1048576,ROW()*6-10,COLUMN()-10))</f>
        <v/>
      </c>
      <c r="V118" s="21" t="str" cm="1">
        <f t="array" ref="V118">IF(INDEX('申請表 Application Form'!$B$5:$Q$1048576,ROW()*6-10,COLUMN()-10)=0,"",INDEX('申請表 Application Form'!$B$5:$Q$1048576,ROW()*6-10,COLUMN()-10))</f>
        <v/>
      </c>
      <c r="W118" s="22" t="str" cm="1">
        <f t="array" ref="W118">INDEX('申請表 Application Form'!$B$5:$Q$1048576,ROW()*6-10,COLUMN()-10)</f>
        <v/>
      </c>
      <c r="X118" s="21" t="str" cm="1">
        <f t="array" ref="X118">IF(INDEX('申請表 Application Form'!$B$5:$Q$1048576,ROW()*6-10,COLUMN()-10)=0,"",INDEX('申請表 Application Form'!$B$5:$Q$1048576,ROW()*6-10,COLUMN()-10))</f>
        <v/>
      </c>
      <c r="Y118" s="21" t="str" cm="1">
        <f t="array" ref="Y118">INDEX('申請表 Application Form'!$B$5:$Q$1048576,ROW()*6-10,COLUMN()-10)</f>
        <v/>
      </c>
      <c r="Z118" s="22" t="str" cm="1">
        <f t="array" ref="Z118">IF(INDEX('申請表 Application Form'!$B$5:$Q$1048576,ROW()*6-10,COLUMN()-10)=0,"",INDEX('申請表 Application Form'!$B$5:$Q$1048576,ROW()*6-10,COLUMN()-10))</f>
        <v/>
      </c>
    </row>
    <row r="119" spans="1:26">
      <c r="A119" s="21" t="str" cm="1">
        <f t="array" ref="A119">INDEX('申請表 Application Form'!$B$5:$Q$1048576,ROW()*6-10,COLUMN())</f>
        <v/>
      </c>
      <c r="B119" s="22" t="str" cm="1">
        <f t="array" ref="B119">IF(INDEX('申請表 Application Form'!$B$5:$Q$1048576,ROW()*6-10,COLUMN())=0,"",INDEX('申請表 Application Form'!$B$5:$Q$1048576,ROW()*6-10,COLUMN()))</f>
        <v/>
      </c>
      <c r="C119" s="21" t="str" cm="1">
        <f t="array" ref="C119">IF(INDEX('申請表 Application Form'!$B$5:$Q$1048576,ROW()*6-10,COLUMN())=0,"",INDEX('申請表 Application Form'!$B$5:$Q$1048576,ROW()*6-10,COLUMN()))</f>
        <v/>
      </c>
      <c r="D119" s="22" t="str" cm="1">
        <f t="array" ref="D119">IF(INDEX('申請表 Application Form'!$B$5:$Q$1048576,ROW()*6-10,COLUMN())=0,"",INDEX('申請表 Application Form'!$B$5:$Q$1048576,ROW()*6-10,COLUMN()))</f>
        <v/>
      </c>
      <c r="E119" s="22" t="str" cm="1">
        <f t="array" ref="E119">INDEX('申請表 Application Form'!$B$5:$Q$1048576,2+((ROW()-2)*6),5)</f>
        <v xml:space="preserve"> </v>
      </c>
      <c r="F119" s="22" t="str" cm="1">
        <f t="array" ref="F119">IF(INDEX('申請表 Application Form'!$B$5:$Q$1048576,2+((ROW()-2)*6),6)=0,"",INDEX('申請表 Application Form'!$B$5:$Q$1048576,2+((ROW()-2)*6),6))</f>
        <v/>
      </c>
      <c r="G119" s="22" t="str" cm="1">
        <f t="array" ref="G119">IF(INDEX('申請表 Application Form'!$B$5:$Q$1048576,2+((ROW()-2)*6),7)=0,"",INDEX('申請表 Application Form'!$B$5:$Q$1048576,2+((ROW()-2)*6),7))</f>
        <v/>
      </c>
      <c r="H119" s="22" t="str" cm="1">
        <f t="array" ref="H119">IF(INDEX('申請表 Application Form'!$B$5:$Q$1048576,3+((ROW()-2)*6),6)=0,"",INDEX('申請表 Application Form'!$B$5:$Q$1048576,3+((ROW()-2)*6),6))</f>
        <v/>
      </c>
      <c r="I119" s="22" t="str" cm="1">
        <f t="array" ref="I119">IF(INDEX('申請表 Application Form'!$B$5:$Q$1048576,3+((ROW()-2)*6),7)=0,"",INDEX('申請表 Application Form'!$B$5:$Q$1048576,3+((ROW()-2)*6),7))</f>
        <v/>
      </c>
      <c r="J119" s="22" t="str" cm="1">
        <f t="array" ref="J119">IF(INDEX('申請表 Application Form'!$B$5:$Q$1048576,4+((ROW()-2)*6),6)=0,"",INDEX('申請表 Application Form'!$B$5:$Q$1048576,4+((ROW()-2)*6),6))</f>
        <v/>
      </c>
      <c r="K119" s="22" t="str" cm="1">
        <f t="array" ref="K119">IF(INDEX('申請表 Application Form'!$B$5:$Q$1048576,4+((ROW()-2)*6),7)=0,"",INDEX('申請表 Application Form'!$B$5:$Q$1048576,4+((ROW()-2)*6),7))</f>
        <v/>
      </c>
      <c r="L119" s="22" t="str" cm="1">
        <f t="array" ref="L119">IF(INDEX('申請表 Application Form'!$B$5:$Q$1048576,5+((ROW()-2)*6),6)=0,"",INDEX('申請表 Application Form'!$B$5:$Q$1048576,5+((ROW()-2)*6),6))</f>
        <v/>
      </c>
      <c r="M119" s="22" t="str" cm="1">
        <f t="array" ref="M119">IF(INDEX('申請表 Application Form'!$B$5:$Q$1048576,5+((ROW()-2)*6),7)=0,"",INDEX('申請表 Application Form'!$B$5:$Q$1048576,5+((ROW()-2)*6),7))</f>
        <v/>
      </c>
      <c r="N119" s="22" t="str" cm="1">
        <f t="array" ref="N119">IF(INDEX('申請表 Application Form'!$B$5:$Q$1048576,6+((ROW()-2)*6),6)=0,"",INDEX('申請表 Application Form'!$B$5:$Q$1048576,6+((ROW()-2)*6),6))</f>
        <v/>
      </c>
      <c r="O119" s="22" t="str" cm="1">
        <f t="array" ref="O119">IF(INDEX('申請表 Application Form'!$B$5:$Q$1048576,6+((ROW()-2)*6),7)=0,"",INDEX('申請表 Application Form'!$B$5:$Q$1048576,6+((ROW()-2)*6),7))</f>
        <v/>
      </c>
      <c r="P119" s="22" t="str" cm="1">
        <f t="array" ref="P119">IF(INDEX('申請表 Application Form'!$B$5:$Q$1048576,7+((ROW()-2)*6),6)=0,"",INDEX('申請表 Application Form'!$B$5:$Q$1048576,7+((ROW()-2)*6),6))</f>
        <v/>
      </c>
      <c r="Q119" s="22" t="str" cm="1">
        <f t="array" ref="Q119">IF(INDEX('申請表 Application Form'!$B$5:$Q$1048576,7+((ROW()-2)*6),7)=0,"",INDEX('申請表 Application Form'!$B$5:$Q$1048576,7+((ROW()-2)*6),7))</f>
        <v/>
      </c>
      <c r="R119" s="14" t="str" cm="1">
        <f t="array" ref="R119">IF(INDEX('申請表 Application Form'!$B$5:$Q$1048576,ROW()*6-10,COLUMN()-10)=0,"",INDEX('申請表 Application Form'!$B$5:$Q$1048576,ROW()*6-10,COLUMN()-10))</f>
        <v/>
      </c>
      <c r="S119" s="21" t="str" cm="1">
        <f t="array" ref="S119">IF(INDEX('申請表 Application Form'!$B$5:$Q$1048576,ROW()*6-10,COLUMN()-10)=0,"",INDEX('申請表 Application Form'!$B$5:$Q$1048576,ROW()*6-10,COLUMN()-10))</f>
        <v/>
      </c>
      <c r="T119" s="21" t="str" cm="1">
        <f t="array" ref="T119">IF(INDEX('申請表 Application Form'!$B$5:$Q$1048576,ROW()*6-10,COLUMN()-10)=0,"",INDEX('申請表 Application Form'!$B$5:$Q$1048576,ROW()*6-10,COLUMN()-10))</f>
        <v/>
      </c>
      <c r="U119" s="22" t="str" cm="1">
        <f t="array" ref="U119">IF(INDEX('申請表 Application Form'!$B$5:$Q$1048576,ROW()*6-10,COLUMN()-10)=0,"",INDEX('申請表 Application Form'!$B$5:$Q$1048576,ROW()*6-10,COLUMN()-10))</f>
        <v/>
      </c>
      <c r="V119" s="21" t="str" cm="1">
        <f t="array" ref="V119">IF(INDEX('申請表 Application Form'!$B$5:$Q$1048576,ROW()*6-10,COLUMN()-10)=0,"",INDEX('申請表 Application Form'!$B$5:$Q$1048576,ROW()*6-10,COLUMN()-10))</f>
        <v/>
      </c>
      <c r="W119" s="22" t="str" cm="1">
        <f t="array" ref="W119">INDEX('申請表 Application Form'!$B$5:$Q$1048576,ROW()*6-10,COLUMN()-10)</f>
        <v/>
      </c>
      <c r="X119" s="21" t="str" cm="1">
        <f t="array" ref="X119">IF(INDEX('申請表 Application Form'!$B$5:$Q$1048576,ROW()*6-10,COLUMN()-10)=0,"",INDEX('申請表 Application Form'!$B$5:$Q$1048576,ROW()*6-10,COLUMN()-10))</f>
        <v/>
      </c>
      <c r="Y119" s="21" t="str" cm="1">
        <f t="array" ref="Y119">INDEX('申請表 Application Form'!$B$5:$Q$1048576,ROW()*6-10,COLUMN()-10)</f>
        <v/>
      </c>
      <c r="Z119" s="22" t="str" cm="1">
        <f t="array" ref="Z119">IF(INDEX('申請表 Application Form'!$B$5:$Q$1048576,ROW()*6-10,COLUMN()-10)=0,"",INDEX('申請表 Application Form'!$B$5:$Q$1048576,ROW()*6-10,COLUMN()-10))</f>
        <v/>
      </c>
    </row>
    <row r="120" spans="1:26">
      <c r="A120" s="21" t="str" cm="1">
        <f t="array" ref="A120">INDEX('申請表 Application Form'!$B$5:$Q$1048576,ROW()*6-10,COLUMN())</f>
        <v/>
      </c>
      <c r="B120" s="22" t="str" cm="1">
        <f t="array" ref="B120">IF(INDEX('申請表 Application Form'!$B$5:$Q$1048576,ROW()*6-10,COLUMN())=0,"",INDEX('申請表 Application Form'!$B$5:$Q$1048576,ROW()*6-10,COLUMN()))</f>
        <v/>
      </c>
      <c r="C120" s="21" t="str" cm="1">
        <f t="array" ref="C120">IF(INDEX('申請表 Application Form'!$B$5:$Q$1048576,ROW()*6-10,COLUMN())=0,"",INDEX('申請表 Application Form'!$B$5:$Q$1048576,ROW()*6-10,COLUMN()))</f>
        <v/>
      </c>
      <c r="D120" s="22" t="str" cm="1">
        <f t="array" ref="D120">IF(INDEX('申請表 Application Form'!$B$5:$Q$1048576,ROW()*6-10,COLUMN())=0,"",INDEX('申請表 Application Form'!$B$5:$Q$1048576,ROW()*6-10,COLUMN()))</f>
        <v/>
      </c>
      <c r="E120" s="22" t="str" cm="1">
        <f t="array" ref="E120">INDEX('申請表 Application Form'!$B$5:$Q$1048576,2+((ROW()-2)*6),5)</f>
        <v xml:space="preserve"> </v>
      </c>
      <c r="F120" s="22" t="str" cm="1">
        <f t="array" ref="F120">IF(INDEX('申請表 Application Form'!$B$5:$Q$1048576,2+((ROW()-2)*6),6)=0,"",INDEX('申請表 Application Form'!$B$5:$Q$1048576,2+((ROW()-2)*6),6))</f>
        <v/>
      </c>
      <c r="G120" s="22" t="str" cm="1">
        <f t="array" ref="G120">IF(INDEX('申請表 Application Form'!$B$5:$Q$1048576,2+((ROW()-2)*6),7)=0,"",INDEX('申請表 Application Form'!$B$5:$Q$1048576,2+((ROW()-2)*6),7))</f>
        <v/>
      </c>
      <c r="H120" s="22" t="str" cm="1">
        <f t="array" ref="H120">IF(INDEX('申請表 Application Form'!$B$5:$Q$1048576,3+((ROW()-2)*6),6)=0,"",INDEX('申請表 Application Form'!$B$5:$Q$1048576,3+((ROW()-2)*6),6))</f>
        <v/>
      </c>
      <c r="I120" s="22" t="str" cm="1">
        <f t="array" ref="I120">IF(INDEX('申請表 Application Form'!$B$5:$Q$1048576,3+((ROW()-2)*6),7)=0,"",INDEX('申請表 Application Form'!$B$5:$Q$1048576,3+((ROW()-2)*6),7))</f>
        <v/>
      </c>
      <c r="J120" s="22" t="str" cm="1">
        <f t="array" ref="J120">IF(INDEX('申請表 Application Form'!$B$5:$Q$1048576,4+((ROW()-2)*6),6)=0,"",INDEX('申請表 Application Form'!$B$5:$Q$1048576,4+((ROW()-2)*6),6))</f>
        <v/>
      </c>
      <c r="K120" s="22" t="str" cm="1">
        <f t="array" ref="K120">IF(INDEX('申請表 Application Form'!$B$5:$Q$1048576,4+((ROW()-2)*6),7)=0,"",INDEX('申請表 Application Form'!$B$5:$Q$1048576,4+((ROW()-2)*6),7))</f>
        <v/>
      </c>
      <c r="L120" s="22" t="str" cm="1">
        <f t="array" ref="L120">IF(INDEX('申請表 Application Form'!$B$5:$Q$1048576,5+((ROW()-2)*6),6)=0,"",INDEX('申請表 Application Form'!$B$5:$Q$1048576,5+((ROW()-2)*6),6))</f>
        <v/>
      </c>
      <c r="M120" s="22" t="str" cm="1">
        <f t="array" ref="M120">IF(INDEX('申請表 Application Form'!$B$5:$Q$1048576,5+((ROW()-2)*6),7)=0,"",INDEX('申請表 Application Form'!$B$5:$Q$1048576,5+((ROW()-2)*6),7))</f>
        <v/>
      </c>
      <c r="N120" s="22" t="str" cm="1">
        <f t="array" ref="N120">IF(INDEX('申請表 Application Form'!$B$5:$Q$1048576,6+((ROW()-2)*6),6)=0,"",INDEX('申請表 Application Form'!$B$5:$Q$1048576,6+((ROW()-2)*6),6))</f>
        <v/>
      </c>
      <c r="O120" s="22" t="str" cm="1">
        <f t="array" ref="O120">IF(INDEX('申請表 Application Form'!$B$5:$Q$1048576,6+((ROW()-2)*6),7)=0,"",INDEX('申請表 Application Form'!$B$5:$Q$1048576,6+((ROW()-2)*6),7))</f>
        <v/>
      </c>
      <c r="P120" s="22" t="str" cm="1">
        <f t="array" ref="P120">IF(INDEX('申請表 Application Form'!$B$5:$Q$1048576,7+((ROW()-2)*6),6)=0,"",INDEX('申請表 Application Form'!$B$5:$Q$1048576,7+((ROW()-2)*6),6))</f>
        <v/>
      </c>
      <c r="Q120" s="22" t="str" cm="1">
        <f t="array" ref="Q120">IF(INDEX('申請表 Application Form'!$B$5:$Q$1048576,7+((ROW()-2)*6),7)=0,"",INDEX('申請表 Application Form'!$B$5:$Q$1048576,7+((ROW()-2)*6),7))</f>
        <v/>
      </c>
      <c r="R120" s="14" t="str" cm="1">
        <f t="array" ref="R120">IF(INDEX('申請表 Application Form'!$B$5:$Q$1048576,ROW()*6-10,COLUMN()-10)=0,"",INDEX('申請表 Application Form'!$B$5:$Q$1048576,ROW()*6-10,COLUMN()-10))</f>
        <v/>
      </c>
      <c r="S120" s="21" t="str" cm="1">
        <f t="array" ref="S120">IF(INDEX('申請表 Application Form'!$B$5:$Q$1048576,ROW()*6-10,COLUMN()-10)=0,"",INDEX('申請表 Application Form'!$B$5:$Q$1048576,ROW()*6-10,COLUMN()-10))</f>
        <v/>
      </c>
      <c r="T120" s="21" t="str" cm="1">
        <f t="array" ref="T120">IF(INDEX('申請表 Application Form'!$B$5:$Q$1048576,ROW()*6-10,COLUMN()-10)=0,"",INDEX('申請表 Application Form'!$B$5:$Q$1048576,ROW()*6-10,COLUMN()-10))</f>
        <v/>
      </c>
      <c r="U120" s="22" t="str" cm="1">
        <f t="array" ref="U120">IF(INDEX('申請表 Application Form'!$B$5:$Q$1048576,ROW()*6-10,COLUMN()-10)=0,"",INDEX('申請表 Application Form'!$B$5:$Q$1048576,ROW()*6-10,COLUMN()-10))</f>
        <v/>
      </c>
      <c r="V120" s="21" t="str" cm="1">
        <f t="array" ref="V120">IF(INDEX('申請表 Application Form'!$B$5:$Q$1048576,ROW()*6-10,COLUMN()-10)=0,"",INDEX('申請表 Application Form'!$B$5:$Q$1048576,ROW()*6-10,COLUMN()-10))</f>
        <v/>
      </c>
      <c r="W120" s="22" t="str" cm="1">
        <f t="array" ref="W120">INDEX('申請表 Application Form'!$B$5:$Q$1048576,ROW()*6-10,COLUMN()-10)</f>
        <v/>
      </c>
      <c r="X120" s="21" t="str" cm="1">
        <f t="array" ref="X120">IF(INDEX('申請表 Application Form'!$B$5:$Q$1048576,ROW()*6-10,COLUMN()-10)=0,"",INDEX('申請表 Application Form'!$B$5:$Q$1048576,ROW()*6-10,COLUMN()-10))</f>
        <v/>
      </c>
      <c r="Y120" s="21" t="str" cm="1">
        <f t="array" ref="Y120">INDEX('申請表 Application Form'!$B$5:$Q$1048576,ROW()*6-10,COLUMN()-10)</f>
        <v/>
      </c>
      <c r="Z120" s="22" t="str" cm="1">
        <f t="array" ref="Z120">IF(INDEX('申請表 Application Form'!$B$5:$Q$1048576,ROW()*6-10,COLUMN()-10)=0,"",INDEX('申請表 Application Form'!$B$5:$Q$1048576,ROW()*6-10,COLUMN()-10))</f>
        <v/>
      </c>
    </row>
    <row r="121" spans="1:26">
      <c r="A121" s="21" t="str" cm="1">
        <f t="array" ref="A121">INDEX('申請表 Application Form'!$B$5:$Q$1048576,ROW()*6-10,COLUMN())</f>
        <v/>
      </c>
      <c r="B121" s="22" t="str" cm="1">
        <f t="array" ref="B121">IF(INDEX('申請表 Application Form'!$B$5:$Q$1048576,ROW()*6-10,COLUMN())=0,"",INDEX('申請表 Application Form'!$B$5:$Q$1048576,ROW()*6-10,COLUMN()))</f>
        <v/>
      </c>
      <c r="C121" s="21" t="str" cm="1">
        <f t="array" ref="C121">IF(INDEX('申請表 Application Form'!$B$5:$Q$1048576,ROW()*6-10,COLUMN())=0,"",INDEX('申請表 Application Form'!$B$5:$Q$1048576,ROW()*6-10,COLUMN()))</f>
        <v/>
      </c>
      <c r="D121" s="22" t="str" cm="1">
        <f t="array" ref="D121">IF(INDEX('申請表 Application Form'!$B$5:$Q$1048576,ROW()*6-10,COLUMN())=0,"",INDEX('申請表 Application Form'!$B$5:$Q$1048576,ROW()*6-10,COLUMN()))</f>
        <v/>
      </c>
      <c r="E121" s="22" t="str" cm="1">
        <f t="array" ref="E121">INDEX('申請表 Application Form'!$B$5:$Q$1048576,2+((ROW()-2)*6),5)</f>
        <v xml:space="preserve"> </v>
      </c>
      <c r="F121" s="22" t="str" cm="1">
        <f t="array" ref="F121">IF(INDEX('申請表 Application Form'!$B$5:$Q$1048576,2+((ROW()-2)*6),6)=0,"",INDEX('申請表 Application Form'!$B$5:$Q$1048576,2+((ROW()-2)*6),6))</f>
        <v/>
      </c>
      <c r="G121" s="22" t="str" cm="1">
        <f t="array" ref="G121">IF(INDEX('申請表 Application Form'!$B$5:$Q$1048576,2+((ROW()-2)*6),7)=0,"",INDEX('申請表 Application Form'!$B$5:$Q$1048576,2+((ROW()-2)*6),7))</f>
        <v/>
      </c>
      <c r="H121" s="22" t="str" cm="1">
        <f t="array" ref="H121">IF(INDEX('申請表 Application Form'!$B$5:$Q$1048576,3+((ROW()-2)*6),6)=0,"",INDEX('申請表 Application Form'!$B$5:$Q$1048576,3+((ROW()-2)*6),6))</f>
        <v/>
      </c>
      <c r="I121" s="22" t="str" cm="1">
        <f t="array" ref="I121">IF(INDEX('申請表 Application Form'!$B$5:$Q$1048576,3+((ROW()-2)*6),7)=0,"",INDEX('申請表 Application Form'!$B$5:$Q$1048576,3+((ROW()-2)*6),7))</f>
        <v/>
      </c>
      <c r="J121" s="22" t="str" cm="1">
        <f t="array" ref="J121">IF(INDEX('申請表 Application Form'!$B$5:$Q$1048576,4+((ROW()-2)*6),6)=0,"",INDEX('申請表 Application Form'!$B$5:$Q$1048576,4+((ROW()-2)*6),6))</f>
        <v/>
      </c>
      <c r="K121" s="22" t="str" cm="1">
        <f t="array" ref="K121">IF(INDEX('申請表 Application Form'!$B$5:$Q$1048576,4+((ROW()-2)*6),7)=0,"",INDEX('申請表 Application Form'!$B$5:$Q$1048576,4+((ROW()-2)*6),7))</f>
        <v/>
      </c>
      <c r="L121" s="22" t="str" cm="1">
        <f t="array" ref="L121">IF(INDEX('申請表 Application Form'!$B$5:$Q$1048576,5+((ROW()-2)*6),6)=0,"",INDEX('申請表 Application Form'!$B$5:$Q$1048576,5+((ROW()-2)*6),6))</f>
        <v/>
      </c>
      <c r="M121" s="22" t="str" cm="1">
        <f t="array" ref="M121">IF(INDEX('申請表 Application Form'!$B$5:$Q$1048576,5+((ROW()-2)*6),7)=0,"",INDEX('申請表 Application Form'!$B$5:$Q$1048576,5+((ROW()-2)*6),7))</f>
        <v/>
      </c>
      <c r="N121" s="22" t="str" cm="1">
        <f t="array" ref="N121">IF(INDEX('申請表 Application Form'!$B$5:$Q$1048576,6+((ROW()-2)*6),6)=0,"",INDEX('申請表 Application Form'!$B$5:$Q$1048576,6+((ROW()-2)*6),6))</f>
        <v/>
      </c>
      <c r="O121" s="22" t="str" cm="1">
        <f t="array" ref="O121">IF(INDEX('申請表 Application Form'!$B$5:$Q$1048576,6+((ROW()-2)*6),7)=0,"",INDEX('申請表 Application Form'!$B$5:$Q$1048576,6+((ROW()-2)*6),7))</f>
        <v/>
      </c>
      <c r="P121" s="22" t="str" cm="1">
        <f t="array" ref="P121">IF(INDEX('申請表 Application Form'!$B$5:$Q$1048576,7+((ROW()-2)*6),6)=0,"",INDEX('申請表 Application Form'!$B$5:$Q$1048576,7+((ROW()-2)*6),6))</f>
        <v/>
      </c>
      <c r="Q121" s="22" t="str" cm="1">
        <f t="array" ref="Q121">IF(INDEX('申請表 Application Form'!$B$5:$Q$1048576,7+((ROW()-2)*6),7)=0,"",INDEX('申請表 Application Form'!$B$5:$Q$1048576,7+((ROW()-2)*6),7))</f>
        <v/>
      </c>
      <c r="R121" s="14" t="str" cm="1">
        <f t="array" ref="R121">IF(INDEX('申請表 Application Form'!$B$5:$Q$1048576,ROW()*6-10,COLUMN()-10)=0,"",INDEX('申請表 Application Form'!$B$5:$Q$1048576,ROW()*6-10,COLUMN()-10))</f>
        <v/>
      </c>
      <c r="S121" s="21" t="str" cm="1">
        <f t="array" ref="S121">IF(INDEX('申請表 Application Form'!$B$5:$Q$1048576,ROW()*6-10,COLUMN()-10)=0,"",INDEX('申請表 Application Form'!$B$5:$Q$1048576,ROW()*6-10,COLUMN()-10))</f>
        <v/>
      </c>
      <c r="T121" s="21" t="str" cm="1">
        <f t="array" ref="T121">IF(INDEX('申請表 Application Form'!$B$5:$Q$1048576,ROW()*6-10,COLUMN()-10)=0,"",INDEX('申請表 Application Form'!$B$5:$Q$1048576,ROW()*6-10,COLUMN()-10))</f>
        <v/>
      </c>
      <c r="U121" s="22" t="str" cm="1">
        <f t="array" ref="U121">IF(INDEX('申請表 Application Form'!$B$5:$Q$1048576,ROW()*6-10,COLUMN()-10)=0,"",INDEX('申請表 Application Form'!$B$5:$Q$1048576,ROW()*6-10,COLUMN()-10))</f>
        <v/>
      </c>
      <c r="V121" s="21" t="str" cm="1">
        <f t="array" ref="V121">IF(INDEX('申請表 Application Form'!$B$5:$Q$1048576,ROW()*6-10,COLUMN()-10)=0,"",INDEX('申請表 Application Form'!$B$5:$Q$1048576,ROW()*6-10,COLUMN()-10))</f>
        <v/>
      </c>
      <c r="W121" s="22" t="str" cm="1">
        <f t="array" ref="W121">INDEX('申請表 Application Form'!$B$5:$Q$1048576,ROW()*6-10,COLUMN()-10)</f>
        <v/>
      </c>
      <c r="X121" s="21" t="str" cm="1">
        <f t="array" ref="X121">IF(INDEX('申請表 Application Form'!$B$5:$Q$1048576,ROW()*6-10,COLUMN()-10)=0,"",INDEX('申請表 Application Form'!$B$5:$Q$1048576,ROW()*6-10,COLUMN()-10))</f>
        <v/>
      </c>
      <c r="Y121" s="21" t="str" cm="1">
        <f t="array" ref="Y121">INDEX('申請表 Application Form'!$B$5:$Q$1048576,ROW()*6-10,COLUMN()-10)</f>
        <v/>
      </c>
      <c r="Z121" s="22" t="str" cm="1">
        <f t="array" ref="Z121">IF(INDEX('申請表 Application Form'!$B$5:$Q$1048576,ROW()*6-10,COLUMN()-10)=0,"",INDEX('申請表 Application Form'!$B$5:$Q$1048576,ROW()*6-10,COLUMN()-10))</f>
        <v/>
      </c>
    </row>
    <row r="122" spans="1:26">
      <c r="A122" s="21" t="str" cm="1">
        <f t="array" ref="A122">INDEX('申請表 Application Form'!$B$5:$Q$1048576,ROW()*6-10,COLUMN())</f>
        <v/>
      </c>
      <c r="B122" s="22" t="str" cm="1">
        <f t="array" ref="B122">IF(INDEX('申請表 Application Form'!$B$5:$Q$1048576,ROW()*6-10,COLUMN())=0,"",INDEX('申請表 Application Form'!$B$5:$Q$1048576,ROW()*6-10,COLUMN()))</f>
        <v/>
      </c>
      <c r="C122" s="21" t="str" cm="1">
        <f t="array" ref="C122">IF(INDEX('申請表 Application Form'!$B$5:$Q$1048576,ROW()*6-10,COLUMN())=0,"",INDEX('申請表 Application Form'!$B$5:$Q$1048576,ROW()*6-10,COLUMN()))</f>
        <v/>
      </c>
      <c r="D122" s="22" t="str" cm="1">
        <f t="array" ref="D122">IF(INDEX('申請表 Application Form'!$B$5:$Q$1048576,ROW()*6-10,COLUMN())=0,"",INDEX('申請表 Application Form'!$B$5:$Q$1048576,ROW()*6-10,COLUMN()))</f>
        <v/>
      </c>
      <c r="E122" s="22" t="str" cm="1">
        <f t="array" ref="E122">INDEX('申請表 Application Form'!$B$5:$Q$1048576,2+((ROW()-2)*6),5)</f>
        <v xml:space="preserve"> </v>
      </c>
      <c r="F122" s="22" t="str" cm="1">
        <f t="array" ref="F122">IF(INDEX('申請表 Application Form'!$B$5:$Q$1048576,2+((ROW()-2)*6),6)=0,"",INDEX('申請表 Application Form'!$B$5:$Q$1048576,2+((ROW()-2)*6),6))</f>
        <v/>
      </c>
      <c r="G122" s="22" t="str" cm="1">
        <f t="array" ref="G122">IF(INDEX('申請表 Application Form'!$B$5:$Q$1048576,2+((ROW()-2)*6),7)=0,"",INDEX('申請表 Application Form'!$B$5:$Q$1048576,2+((ROW()-2)*6),7))</f>
        <v/>
      </c>
      <c r="H122" s="22" t="str" cm="1">
        <f t="array" ref="H122">IF(INDEX('申請表 Application Form'!$B$5:$Q$1048576,3+((ROW()-2)*6),6)=0,"",INDEX('申請表 Application Form'!$B$5:$Q$1048576,3+((ROW()-2)*6),6))</f>
        <v/>
      </c>
      <c r="I122" s="22" t="str" cm="1">
        <f t="array" ref="I122">IF(INDEX('申請表 Application Form'!$B$5:$Q$1048576,3+((ROW()-2)*6),7)=0,"",INDEX('申請表 Application Form'!$B$5:$Q$1048576,3+((ROW()-2)*6),7))</f>
        <v/>
      </c>
      <c r="J122" s="22" t="str" cm="1">
        <f t="array" ref="J122">IF(INDEX('申請表 Application Form'!$B$5:$Q$1048576,4+((ROW()-2)*6),6)=0,"",INDEX('申請表 Application Form'!$B$5:$Q$1048576,4+((ROW()-2)*6),6))</f>
        <v/>
      </c>
      <c r="K122" s="22" t="str" cm="1">
        <f t="array" ref="K122">IF(INDEX('申請表 Application Form'!$B$5:$Q$1048576,4+((ROW()-2)*6),7)=0,"",INDEX('申請表 Application Form'!$B$5:$Q$1048576,4+((ROW()-2)*6),7))</f>
        <v/>
      </c>
      <c r="L122" s="22" t="str" cm="1">
        <f t="array" ref="L122">IF(INDEX('申請表 Application Form'!$B$5:$Q$1048576,5+((ROW()-2)*6),6)=0,"",INDEX('申請表 Application Form'!$B$5:$Q$1048576,5+((ROW()-2)*6),6))</f>
        <v/>
      </c>
      <c r="M122" s="22" t="str" cm="1">
        <f t="array" ref="M122">IF(INDEX('申請表 Application Form'!$B$5:$Q$1048576,5+((ROW()-2)*6),7)=0,"",INDEX('申請表 Application Form'!$B$5:$Q$1048576,5+((ROW()-2)*6),7))</f>
        <v/>
      </c>
      <c r="N122" s="22" t="str" cm="1">
        <f t="array" ref="N122">IF(INDEX('申請表 Application Form'!$B$5:$Q$1048576,6+((ROW()-2)*6),6)=0,"",INDEX('申請表 Application Form'!$B$5:$Q$1048576,6+((ROW()-2)*6),6))</f>
        <v/>
      </c>
      <c r="O122" s="22" t="str" cm="1">
        <f t="array" ref="O122">IF(INDEX('申請表 Application Form'!$B$5:$Q$1048576,6+((ROW()-2)*6),7)=0,"",INDEX('申請表 Application Form'!$B$5:$Q$1048576,6+((ROW()-2)*6),7))</f>
        <v/>
      </c>
      <c r="P122" s="22" t="str" cm="1">
        <f t="array" ref="P122">IF(INDEX('申請表 Application Form'!$B$5:$Q$1048576,7+((ROW()-2)*6),6)=0,"",INDEX('申請表 Application Form'!$B$5:$Q$1048576,7+((ROW()-2)*6),6))</f>
        <v/>
      </c>
      <c r="Q122" s="22" t="str" cm="1">
        <f t="array" ref="Q122">IF(INDEX('申請表 Application Form'!$B$5:$Q$1048576,7+((ROW()-2)*6),7)=0,"",INDEX('申請表 Application Form'!$B$5:$Q$1048576,7+((ROW()-2)*6),7))</f>
        <v/>
      </c>
      <c r="R122" s="14" t="str" cm="1">
        <f t="array" ref="R122">IF(INDEX('申請表 Application Form'!$B$5:$Q$1048576,ROW()*6-10,COLUMN()-10)=0,"",INDEX('申請表 Application Form'!$B$5:$Q$1048576,ROW()*6-10,COLUMN()-10))</f>
        <v/>
      </c>
      <c r="S122" s="21" t="str" cm="1">
        <f t="array" ref="S122">IF(INDEX('申請表 Application Form'!$B$5:$Q$1048576,ROW()*6-10,COLUMN()-10)=0,"",INDEX('申請表 Application Form'!$B$5:$Q$1048576,ROW()*6-10,COLUMN()-10))</f>
        <v/>
      </c>
      <c r="T122" s="21" t="str" cm="1">
        <f t="array" ref="T122">IF(INDEX('申請表 Application Form'!$B$5:$Q$1048576,ROW()*6-10,COLUMN()-10)=0,"",INDEX('申請表 Application Form'!$B$5:$Q$1048576,ROW()*6-10,COLUMN()-10))</f>
        <v/>
      </c>
      <c r="U122" s="22" t="str" cm="1">
        <f t="array" ref="U122">IF(INDEX('申請表 Application Form'!$B$5:$Q$1048576,ROW()*6-10,COLUMN()-10)=0,"",INDEX('申請表 Application Form'!$B$5:$Q$1048576,ROW()*6-10,COLUMN()-10))</f>
        <v/>
      </c>
      <c r="V122" s="21" t="str" cm="1">
        <f t="array" ref="V122">IF(INDEX('申請表 Application Form'!$B$5:$Q$1048576,ROW()*6-10,COLUMN()-10)=0,"",INDEX('申請表 Application Form'!$B$5:$Q$1048576,ROW()*6-10,COLUMN()-10))</f>
        <v/>
      </c>
      <c r="W122" s="22" t="str" cm="1">
        <f t="array" ref="W122">INDEX('申請表 Application Form'!$B$5:$Q$1048576,ROW()*6-10,COLUMN()-10)</f>
        <v/>
      </c>
      <c r="X122" s="21" t="str" cm="1">
        <f t="array" ref="X122">IF(INDEX('申請表 Application Form'!$B$5:$Q$1048576,ROW()*6-10,COLUMN()-10)=0,"",INDEX('申請表 Application Form'!$B$5:$Q$1048576,ROW()*6-10,COLUMN()-10))</f>
        <v/>
      </c>
      <c r="Y122" s="21" t="str" cm="1">
        <f t="array" ref="Y122">INDEX('申請表 Application Form'!$B$5:$Q$1048576,ROW()*6-10,COLUMN()-10)</f>
        <v/>
      </c>
      <c r="Z122" s="22" t="str" cm="1">
        <f t="array" ref="Z122">IF(INDEX('申請表 Application Form'!$B$5:$Q$1048576,ROW()*6-10,COLUMN()-10)=0,"",INDEX('申請表 Application Form'!$B$5:$Q$1048576,ROW()*6-10,COLUMN()-10))</f>
        <v/>
      </c>
    </row>
    <row r="123" spans="1:26">
      <c r="A123" s="21" t="str" cm="1">
        <f t="array" ref="A123">INDEX('申請表 Application Form'!$B$5:$Q$1048576,ROW()*6-10,COLUMN())</f>
        <v/>
      </c>
      <c r="B123" s="22" t="str" cm="1">
        <f t="array" ref="B123">IF(INDEX('申請表 Application Form'!$B$5:$Q$1048576,ROW()*6-10,COLUMN())=0,"",INDEX('申請表 Application Form'!$B$5:$Q$1048576,ROW()*6-10,COLUMN()))</f>
        <v/>
      </c>
      <c r="C123" s="21" t="str" cm="1">
        <f t="array" ref="C123">IF(INDEX('申請表 Application Form'!$B$5:$Q$1048576,ROW()*6-10,COLUMN())=0,"",INDEX('申請表 Application Form'!$B$5:$Q$1048576,ROW()*6-10,COLUMN()))</f>
        <v/>
      </c>
      <c r="D123" s="22" t="str" cm="1">
        <f t="array" ref="D123">IF(INDEX('申請表 Application Form'!$B$5:$Q$1048576,ROW()*6-10,COLUMN())=0,"",INDEX('申請表 Application Form'!$B$5:$Q$1048576,ROW()*6-10,COLUMN()))</f>
        <v/>
      </c>
      <c r="E123" s="22" t="str" cm="1">
        <f t="array" ref="E123">INDEX('申請表 Application Form'!$B$5:$Q$1048576,2+((ROW()-2)*6),5)</f>
        <v xml:space="preserve"> </v>
      </c>
      <c r="F123" s="22" t="str" cm="1">
        <f t="array" ref="F123">IF(INDEX('申請表 Application Form'!$B$5:$Q$1048576,2+((ROW()-2)*6),6)=0,"",INDEX('申請表 Application Form'!$B$5:$Q$1048576,2+((ROW()-2)*6),6))</f>
        <v/>
      </c>
      <c r="G123" s="22" t="str" cm="1">
        <f t="array" ref="G123">IF(INDEX('申請表 Application Form'!$B$5:$Q$1048576,2+((ROW()-2)*6),7)=0,"",INDEX('申請表 Application Form'!$B$5:$Q$1048576,2+((ROW()-2)*6),7))</f>
        <v/>
      </c>
      <c r="H123" s="22" t="str" cm="1">
        <f t="array" ref="H123">IF(INDEX('申請表 Application Form'!$B$5:$Q$1048576,3+((ROW()-2)*6),6)=0,"",INDEX('申請表 Application Form'!$B$5:$Q$1048576,3+((ROW()-2)*6),6))</f>
        <v/>
      </c>
      <c r="I123" s="22" t="str" cm="1">
        <f t="array" ref="I123">IF(INDEX('申請表 Application Form'!$B$5:$Q$1048576,3+((ROW()-2)*6),7)=0,"",INDEX('申請表 Application Form'!$B$5:$Q$1048576,3+((ROW()-2)*6),7))</f>
        <v/>
      </c>
      <c r="J123" s="22" t="str" cm="1">
        <f t="array" ref="J123">IF(INDEX('申請表 Application Form'!$B$5:$Q$1048576,4+((ROW()-2)*6),6)=0,"",INDEX('申請表 Application Form'!$B$5:$Q$1048576,4+((ROW()-2)*6),6))</f>
        <v/>
      </c>
      <c r="K123" s="22" t="str" cm="1">
        <f t="array" ref="K123">IF(INDEX('申請表 Application Form'!$B$5:$Q$1048576,4+((ROW()-2)*6),7)=0,"",INDEX('申請表 Application Form'!$B$5:$Q$1048576,4+((ROW()-2)*6),7))</f>
        <v/>
      </c>
      <c r="L123" s="22" t="str" cm="1">
        <f t="array" ref="L123">IF(INDEX('申請表 Application Form'!$B$5:$Q$1048576,5+((ROW()-2)*6),6)=0,"",INDEX('申請表 Application Form'!$B$5:$Q$1048576,5+((ROW()-2)*6),6))</f>
        <v/>
      </c>
      <c r="M123" s="22" t="str" cm="1">
        <f t="array" ref="M123">IF(INDEX('申請表 Application Form'!$B$5:$Q$1048576,5+((ROW()-2)*6),7)=0,"",INDEX('申請表 Application Form'!$B$5:$Q$1048576,5+((ROW()-2)*6),7))</f>
        <v/>
      </c>
      <c r="N123" s="22" t="str" cm="1">
        <f t="array" ref="N123">IF(INDEX('申請表 Application Form'!$B$5:$Q$1048576,6+((ROW()-2)*6),6)=0,"",INDEX('申請表 Application Form'!$B$5:$Q$1048576,6+((ROW()-2)*6),6))</f>
        <v/>
      </c>
      <c r="O123" s="22" t="str" cm="1">
        <f t="array" ref="O123">IF(INDEX('申請表 Application Form'!$B$5:$Q$1048576,6+((ROW()-2)*6),7)=0,"",INDEX('申請表 Application Form'!$B$5:$Q$1048576,6+((ROW()-2)*6),7))</f>
        <v/>
      </c>
      <c r="P123" s="22" t="str" cm="1">
        <f t="array" ref="P123">IF(INDEX('申請表 Application Form'!$B$5:$Q$1048576,7+((ROW()-2)*6),6)=0,"",INDEX('申請表 Application Form'!$B$5:$Q$1048576,7+((ROW()-2)*6),6))</f>
        <v/>
      </c>
      <c r="Q123" s="22" t="str" cm="1">
        <f t="array" ref="Q123">IF(INDEX('申請表 Application Form'!$B$5:$Q$1048576,7+((ROW()-2)*6),7)=0,"",INDEX('申請表 Application Form'!$B$5:$Q$1048576,7+((ROW()-2)*6),7))</f>
        <v/>
      </c>
      <c r="R123" s="14" t="str" cm="1">
        <f t="array" ref="R123">IF(INDEX('申請表 Application Form'!$B$5:$Q$1048576,ROW()*6-10,COLUMN()-10)=0,"",INDEX('申請表 Application Form'!$B$5:$Q$1048576,ROW()*6-10,COLUMN()-10))</f>
        <v/>
      </c>
      <c r="S123" s="21" t="str" cm="1">
        <f t="array" ref="S123">IF(INDEX('申請表 Application Form'!$B$5:$Q$1048576,ROW()*6-10,COLUMN()-10)=0,"",INDEX('申請表 Application Form'!$B$5:$Q$1048576,ROW()*6-10,COLUMN()-10))</f>
        <v/>
      </c>
      <c r="T123" s="21" t="str" cm="1">
        <f t="array" ref="T123">IF(INDEX('申請表 Application Form'!$B$5:$Q$1048576,ROW()*6-10,COLUMN()-10)=0,"",INDEX('申請表 Application Form'!$B$5:$Q$1048576,ROW()*6-10,COLUMN()-10))</f>
        <v/>
      </c>
      <c r="U123" s="22" t="str" cm="1">
        <f t="array" ref="U123">IF(INDEX('申請表 Application Form'!$B$5:$Q$1048576,ROW()*6-10,COLUMN()-10)=0,"",INDEX('申請表 Application Form'!$B$5:$Q$1048576,ROW()*6-10,COLUMN()-10))</f>
        <v/>
      </c>
      <c r="V123" s="21" t="str" cm="1">
        <f t="array" ref="V123">IF(INDEX('申請表 Application Form'!$B$5:$Q$1048576,ROW()*6-10,COLUMN()-10)=0,"",INDEX('申請表 Application Form'!$B$5:$Q$1048576,ROW()*6-10,COLUMN()-10))</f>
        <v/>
      </c>
      <c r="W123" s="22" t="str" cm="1">
        <f t="array" ref="W123">INDEX('申請表 Application Form'!$B$5:$Q$1048576,ROW()*6-10,COLUMN()-10)</f>
        <v/>
      </c>
      <c r="X123" s="21" t="str" cm="1">
        <f t="array" ref="X123">IF(INDEX('申請表 Application Form'!$B$5:$Q$1048576,ROW()*6-10,COLUMN()-10)=0,"",INDEX('申請表 Application Form'!$B$5:$Q$1048576,ROW()*6-10,COLUMN()-10))</f>
        <v/>
      </c>
      <c r="Y123" s="21" t="str" cm="1">
        <f t="array" ref="Y123">INDEX('申請表 Application Form'!$B$5:$Q$1048576,ROW()*6-10,COLUMN()-10)</f>
        <v/>
      </c>
      <c r="Z123" s="22" t="str" cm="1">
        <f t="array" ref="Z123">IF(INDEX('申請表 Application Form'!$B$5:$Q$1048576,ROW()*6-10,COLUMN()-10)=0,"",INDEX('申請表 Application Form'!$B$5:$Q$1048576,ROW()*6-10,COLUMN()-10))</f>
        <v/>
      </c>
    </row>
    <row r="124" spans="1:26">
      <c r="A124" s="21" t="str" cm="1">
        <f t="array" ref="A124">INDEX('申請表 Application Form'!$B$5:$Q$1048576,ROW()*6-10,COLUMN())</f>
        <v/>
      </c>
      <c r="B124" s="22" t="str" cm="1">
        <f t="array" ref="B124">IF(INDEX('申請表 Application Form'!$B$5:$Q$1048576,ROW()*6-10,COLUMN())=0,"",INDEX('申請表 Application Form'!$B$5:$Q$1048576,ROW()*6-10,COLUMN()))</f>
        <v/>
      </c>
      <c r="C124" s="21" t="str" cm="1">
        <f t="array" ref="C124">IF(INDEX('申請表 Application Form'!$B$5:$Q$1048576,ROW()*6-10,COLUMN())=0,"",INDEX('申請表 Application Form'!$B$5:$Q$1048576,ROW()*6-10,COLUMN()))</f>
        <v/>
      </c>
      <c r="D124" s="22" t="str" cm="1">
        <f t="array" ref="D124">IF(INDEX('申請表 Application Form'!$B$5:$Q$1048576,ROW()*6-10,COLUMN())=0,"",INDEX('申請表 Application Form'!$B$5:$Q$1048576,ROW()*6-10,COLUMN()))</f>
        <v/>
      </c>
      <c r="E124" s="22" t="str" cm="1">
        <f t="array" ref="E124">INDEX('申請表 Application Form'!$B$5:$Q$1048576,2+((ROW()-2)*6),5)</f>
        <v xml:space="preserve"> </v>
      </c>
      <c r="F124" s="22" t="str" cm="1">
        <f t="array" ref="F124">IF(INDEX('申請表 Application Form'!$B$5:$Q$1048576,2+((ROW()-2)*6),6)=0,"",INDEX('申請表 Application Form'!$B$5:$Q$1048576,2+((ROW()-2)*6),6))</f>
        <v/>
      </c>
      <c r="G124" s="22" t="str" cm="1">
        <f t="array" ref="G124">IF(INDEX('申請表 Application Form'!$B$5:$Q$1048576,2+((ROW()-2)*6),7)=0,"",INDEX('申請表 Application Form'!$B$5:$Q$1048576,2+((ROW()-2)*6),7))</f>
        <v/>
      </c>
      <c r="H124" s="22" t="str" cm="1">
        <f t="array" ref="H124">IF(INDEX('申請表 Application Form'!$B$5:$Q$1048576,3+((ROW()-2)*6),6)=0,"",INDEX('申請表 Application Form'!$B$5:$Q$1048576,3+((ROW()-2)*6),6))</f>
        <v/>
      </c>
      <c r="I124" s="22" t="str" cm="1">
        <f t="array" ref="I124">IF(INDEX('申請表 Application Form'!$B$5:$Q$1048576,3+((ROW()-2)*6),7)=0,"",INDEX('申請表 Application Form'!$B$5:$Q$1048576,3+((ROW()-2)*6),7))</f>
        <v/>
      </c>
      <c r="J124" s="22" t="str" cm="1">
        <f t="array" ref="J124">IF(INDEX('申請表 Application Form'!$B$5:$Q$1048576,4+((ROW()-2)*6),6)=0,"",INDEX('申請表 Application Form'!$B$5:$Q$1048576,4+((ROW()-2)*6),6))</f>
        <v/>
      </c>
      <c r="K124" s="22" t="str" cm="1">
        <f t="array" ref="K124">IF(INDEX('申請表 Application Form'!$B$5:$Q$1048576,4+((ROW()-2)*6),7)=0,"",INDEX('申請表 Application Form'!$B$5:$Q$1048576,4+((ROW()-2)*6),7))</f>
        <v/>
      </c>
      <c r="L124" s="22" t="str" cm="1">
        <f t="array" ref="L124">IF(INDEX('申請表 Application Form'!$B$5:$Q$1048576,5+((ROW()-2)*6),6)=0,"",INDEX('申請表 Application Form'!$B$5:$Q$1048576,5+((ROW()-2)*6),6))</f>
        <v/>
      </c>
      <c r="M124" s="22" t="str" cm="1">
        <f t="array" ref="M124">IF(INDEX('申請表 Application Form'!$B$5:$Q$1048576,5+((ROW()-2)*6),7)=0,"",INDEX('申請表 Application Form'!$B$5:$Q$1048576,5+((ROW()-2)*6),7))</f>
        <v/>
      </c>
      <c r="N124" s="22" t="str" cm="1">
        <f t="array" ref="N124">IF(INDEX('申請表 Application Form'!$B$5:$Q$1048576,6+((ROW()-2)*6),6)=0,"",INDEX('申請表 Application Form'!$B$5:$Q$1048576,6+((ROW()-2)*6),6))</f>
        <v/>
      </c>
      <c r="O124" s="22" t="str" cm="1">
        <f t="array" ref="O124">IF(INDEX('申請表 Application Form'!$B$5:$Q$1048576,6+((ROW()-2)*6),7)=0,"",INDEX('申請表 Application Form'!$B$5:$Q$1048576,6+((ROW()-2)*6),7))</f>
        <v/>
      </c>
      <c r="P124" s="22" t="str" cm="1">
        <f t="array" ref="P124">IF(INDEX('申請表 Application Form'!$B$5:$Q$1048576,7+((ROW()-2)*6),6)=0,"",INDEX('申請表 Application Form'!$B$5:$Q$1048576,7+((ROW()-2)*6),6))</f>
        <v/>
      </c>
      <c r="Q124" s="22" t="str" cm="1">
        <f t="array" ref="Q124">IF(INDEX('申請表 Application Form'!$B$5:$Q$1048576,7+((ROW()-2)*6),7)=0,"",INDEX('申請表 Application Form'!$B$5:$Q$1048576,7+((ROW()-2)*6),7))</f>
        <v/>
      </c>
      <c r="R124" s="14" t="str" cm="1">
        <f t="array" ref="R124">IF(INDEX('申請表 Application Form'!$B$5:$Q$1048576,ROW()*6-10,COLUMN()-10)=0,"",INDEX('申請表 Application Form'!$B$5:$Q$1048576,ROW()*6-10,COLUMN()-10))</f>
        <v/>
      </c>
      <c r="S124" s="21" t="str" cm="1">
        <f t="array" ref="S124">IF(INDEX('申請表 Application Form'!$B$5:$Q$1048576,ROW()*6-10,COLUMN()-10)=0,"",INDEX('申請表 Application Form'!$B$5:$Q$1048576,ROW()*6-10,COLUMN()-10))</f>
        <v/>
      </c>
      <c r="T124" s="21" t="str" cm="1">
        <f t="array" ref="T124">IF(INDEX('申請表 Application Form'!$B$5:$Q$1048576,ROW()*6-10,COLUMN()-10)=0,"",INDEX('申請表 Application Form'!$B$5:$Q$1048576,ROW()*6-10,COLUMN()-10))</f>
        <v/>
      </c>
      <c r="U124" s="22" t="str" cm="1">
        <f t="array" ref="U124">IF(INDEX('申請表 Application Form'!$B$5:$Q$1048576,ROW()*6-10,COLUMN()-10)=0,"",INDEX('申請表 Application Form'!$B$5:$Q$1048576,ROW()*6-10,COLUMN()-10))</f>
        <v/>
      </c>
      <c r="V124" s="21" t="str" cm="1">
        <f t="array" ref="V124">IF(INDEX('申請表 Application Form'!$B$5:$Q$1048576,ROW()*6-10,COLUMN()-10)=0,"",INDEX('申請表 Application Form'!$B$5:$Q$1048576,ROW()*6-10,COLUMN()-10))</f>
        <v/>
      </c>
      <c r="W124" s="22" t="str" cm="1">
        <f t="array" ref="W124">INDEX('申請表 Application Form'!$B$5:$Q$1048576,ROW()*6-10,COLUMN()-10)</f>
        <v/>
      </c>
      <c r="X124" s="21" t="str" cm="1">
        <f t="array" ref="X124">IF(INDEX('申請表 Application Form'!$B$5:$Q$1048576,ROW()*6-10,COLUMN()-10)=0,"",INDEX('申請表 Application Form'!$B$5:$Q$1048576,ROW()*6-10,COLUMN()-10))</f>
        <v/>
      </c>
      <c r="Y124" s="21" t="str" cm="1">
        <f t="array" ref="Y124">INDEX('申請表 Application Form'!$B$5:$Q$1048576,ROW()*6-10,COLUMN()-10)</f>
        <v/>
      </c>
      <c r="Z124" s="22" t="str" cm="1">
        <f t="array" ref="Z124">IF(INDEX('申請表 Application Form'!$B$5:$Q$1048576,ROW()*6-10,COLUMN()-10)=0,"",INDEX('申請表 Application Form'!$B$5:$Q$1048576,ROW()*6-10,COLUMN()-10))</f>
        <v/>
      </c>
    </row>
    <row r="125" spans="1:26">
      <c r="A125" s="21" t="str" cm="1">
        <f t="array" ref="A125">INDEX('申請表 Application Form'!$B$5:$Q$1048576,ROW()*6-10,COLUMN())</f>
        <v/>
      </c>
      <c r="B125" s="22" t="str" cm="1">
        <f t="array" ref="B125">IF(INDEX('申請表 Application Form'!$B$5:$Q$1048576,ROW()*6-10,COLUMN())=0,"",INDEX('申請表 Application Form'!$B$5:$Q$1048576,ROW()*6-10,COLUMN()))</f>
        <v/>
      </c>
      <c r="C125" s="21" t="str" cm="1">
        <f t="array" ref="C125">IF(INDEX('申請表 Application Form'!$B$5:$Q$1048576,ROW()*6-10,COLUMN())=0,"",INDEX('申請表 Application Form'!$B$5:$Q$1048576,ROW()*6-10,COLUMN()))</f>
        <v/>
      </c>
      <c r="D125" s="22" t="str" cm="1">
        <f t="array" ref="D125">IF(INDEX('申請表 Application Form'!$B$5:$Q$1048576,ROW()*6-10,COLUMN())=0,"",INDEX('申請表 Application Form'!$B$5:$Q$1048576,ROW()*6-10,COLUMN()))</f>
        <v/>
      </c>
      <c r="E125" s="22" t="str" cm="1">
        <f t="array" ref="E125">INDEX('申請表 Application Form'!$B$5:$Q$1048576,2+((ROW()-2)*6),5)</f>
        <v xml:space="preserve"> </v>
      </c>
      <c r="F125" s="22" t="str" cm="1">
        <f t="array" ref="F125">IF(INDEX('申請表 Application Form'!$B$5:$Q$1048576,2+((ROW()-2)*6),6)=0,"",INDEX('申請表 Application Form'!$B$5:$Q$1048576,2+((ROW()-2)*6),6))</f>
        <v/>
      </c>
      <c r="G125" s="22" t="str" cm="1">
        <f t="array" ref="G125">IF(INDEX('申請表 Application Form'!$B$5:$Q$1048576,2+((ROW()-2)*6),7)=0,"",INDEX('申請表 Application Form'!$B$5:$Q$1048576,2+((ROW()-2)*6),7))</f>
        <v/>
      </c>
      <c r="H125" s="22" t="str" cm="1">
        <f t="array" ref="H125">IF(INDEX('申請表 Application Form'!$B$5:$Q$1048576,3+((ROW()-2)*6),6)=0,"",INDEX('申請表 Application Form'!$B$5:$Q$1048576,3+((ROW()-2)*6),6))</f>
        <v/>
      </c>
      <c r="I125" s="22" t="str" cm="1">
        <f t="array" ref="I125">IF(INDEX('申請表 Application Form'!$B$5:$Q$1048576,3+((ROW()-2)*6),7)=0,"",INDEX('申請表 Application Form'!$B$5:$Q$1048576,3+((ROW()-2)*6),7))</f>
        <v/>
      </c>
      <c r="J125" s="22" t="str" cm="1">
        <f t="array" ref="J125">IF(INDEX('申請表 Application Form'!$B$5:$Q$1048576,4+((ROW()-2)*6),6)=0,"",INDEX('申請表 Application Form'!$B$5:$Q$1048576,4+((ROW()-2)*6),6))</f>
        <v/>
      </c>
      <c r="K125" s="22" t="str" cm="1">
        <f t="array" ref="K125">IF(INDEX('申請表 Application Form'!$B$5:$Q$1048576,4+((ROW()-2)*6),7)=0,"",INDEX('申請表 Application Form'!$B$5:$Q$1048576,4+((ROW()-2)*6),7))</f>
        <v/>
      </c>
      <c r="L125" s="22" t="str" cm="1">
        <f t="array" ref="L125">IF(INDEX('申請表 Application Form'!$B$5:$Q$1048576,5+((ROW()-2)*6),6)=0,"",INDEX('申請表 Application Form'!$B$5:$Q$1048576,5+((ROW()-2)*6),6))</f>
        <v/>
      </c>
      <c r="M125" s="22" t="str" cm="1">
        <f t="array" ref="M125">IF(INDEX('申請表 Application Form'!$B$5:$Q$1048576,5+((ROW()-2)*6),7)=0,"",INDEX('申請表 Application Form'!$B$5:$Q$1048576,5+((ROW()-2)*6),7))</f>
        <v/>
      </c>
      <c r="N125" s="22" t="str" cm="1">
        <f t="array" ref="N125">IF(INDEX('申請表 Application Form'!$B$5:$Q$1048576,6+((ROW()-2)*6),6)=0,"",INDEX('申請表 Application Form'!$B$5:$Q$1048576,6+((ROW()-2)*6),6))</f>
        <v/>
      </c>
      <c r="O125" s="22" t="str" cm="1">
        <f t="array" ref="O125">IF(INDEX('申請表 Application Form'!$B$5:$Q$1048576,6+((ROW()-2)*6),7)=0,"",INDEX('申請表 Application Form'!$B$5:$Q$1048576,6+((ROW()-2)*6),7))</f>
        <v/>
      </c>
      <c r="P125" s="22" t="str" cm="1">
        <f t="array" ref="P125">IF(INDEX('申請表 Application Form'!$B$5:$Q$1048576,7+((ROW()-2)*6),6)=0,"",INDEX('申請表 Application Form'!$B$5:$Q$1048576,7+((ROW()-2)*6),6))</f>
        <v/>
      </c>
      <c r="Q125" s="22" t="str" cm="1">
        <f t="array" ref="Q125">IF(INDEX('申請表 Application Form'!$B$5:$Q$1048576,7+((ROW()-2)*6),7)=0,"",INDEX('申請表 Application Form'!$B$5:$Q$1048576,7+((ROW()-2)*6),7))</f>
        <v/>
      </c>
      <c r="R125" s="14" t="str" cm="1">
        <f t="array" ref="R125">IF(INDEX('申請表 Application Form'!$B$5:$Q$1048576,ROW()*6-10,COLUMN()-10)=0,"",INDEX('申請表 Application Form'!$B$5:$Q$1048576,ROW()*6-10,COLUMN()-10))</f>
        <v/>
      </c>
      <c r="S125" s="21" t="str" cm="1">
        <f t="array" ref="S125">IF(INDEX('申請表 Application Form'!$B$5:$Q$1048576,ROW()*6-10,COLUMN()-10)=0,"",INDEX('申請表 Application Form'!$B$5:$Q$1048576,ROW()*6-10,COLUMN()-10))</f>
        <v/>
      </c>
      <c r="T125" s="21" t="str" cm="1">
        <f t="array" ref="T125">IF(INDEX('申請表 Application Form'!$B$5:$Q$1048576,ROW()*6-10,COLUMN()-10)=0,"",INDEX('申請表 Application Form'!$B$5:$Q$1048576,ROW()*6-10,COLUMN()-10))</f>
        <v/>
      </c>
      <c r="U125" s="22" t="str" cm="1">
        <f t="array" ref="U125">IF(INDEX('申請表 Application Form'!$B$5:$Q$1048576,ROW()*6-10,COLUMN()-10)=0,"",INDEX('申請表 Application Form'!$B$5:$Q$1048576,ROW()*6-10,COLUMN()-10))</f>
        <v/>
      </c>
      <c r="V125" s="21" t="str" cm="1">
        <f t="array" ref="V125">IF(INDEX('申請表 Application Form'!$B$5:$Q$1048576,ROW()*6-10,COLUMN()-10)=0,"",INDEX('申請表 Application Form'!$B$5:$Q$1048576,ROW()*6-10,COLUMN()-10))</f>
        <v/>
      </c>
      <c r="W125" s="22" t="str" cm="1">
        <f t="array" ref="W125">INDEX('申請表 Application Form'!$B$5:$Q$1048576,ROW()*6-10,COLUMN()-10)</f>
        <v/>
      </c>
      <c r="X125" s="21" t="str" cm="1">
        <f t="array" ref="X125">IF(INDEX('申請表 Application Form'!$B$5:$Q$1048576,ROW()*6-10,COLUMN()-10)=0,"",INDEX('申請表 Application Form'!$B$5:$Q$1048576,ROW()*6-10,COLUMN()-10))</f>
        <v/>
      </c>
      <c r="Y125" s="21" t="str" cm="1">
        <f t="array" ref="Y125">INDEX('申請表 Application Form'!$B$5:$Q$1048576,ROW()*6-10,COLUMN()-10)</f>
        <v/>
      </c>
      <c r="Z125" s="22" t="str" cm="1">
        <f t="array" ref="Z125">IF(INDEX('申請表 Application Form'!$B$5:$Q$1048576,ROW()*6-10,COLUMN()-10)=0,"",INDEX('申請表 Application Form'!$B$5:$Q$1048576,ROW()*6-10,COLUMN()-10))</f>
        <v/>
      </c>
    </row>
    <row r="126" spans="1:26">
      <c r="A126" s="21" t="str" cm="1">
        <f t="array" ref="A126">INDEX('申請表 Application Form'!$B$5:$Q$1048576,ROW()*6-10,COLUMN())</f>
        <v/>
      </c>
      <c r="B126" s="22" t="str" cm="1">
        <f t="array" ref="B126">IF(INDEX('申請表 Application Form'!$B$5:$Q$1048576,ROW()*6-10,COLUMN())=0,"",INDEX('申請表 Application Form'!$B$5:$Q$1048576,ROW()*6-10,COLUMN()))</f>
        <v/>
      </c>
      <c r="C126" s="21" t="str" cm="1">
        <f t="array" ref="C126">IF(INDEX('申請表 Application Form'!$B$5:$Q$1048576,ROW()*6-10,COLUMN())=0,"",INDEX('申請表 Application Form'!$B$5:$Q$1048576,ROW()*6-10,COLUMN()))</f>
        <v/>
      </c>
      <c r="D126" s="22" t="str" cm="1">
        <f t="array" ref="D126">IF(INDEX('申請表 Application Form'!$B$5:$Q$1048576,ROW()*6-10,COLUMN())=0,"",INDEX('申請表 Application Form'!$B$5:$Q$1048576,ROW()*6-10,COLUMN()))</f>
        <v/>
      </c>
      <c r="E126" s="22" t="str" cm="1">
        <f t="array" ref="E126">INDEX('申請表 Application Form'!$B$5:$Q$1048576,2+((ROW()-2)*6),5)</f>
        <v xml:space="preserve"> </v>
      </c>
      <c r="F126" s="22" t="str" cm="1">
        <f t="array" ref="F126">IF(INDEX('申請表 Application Form'!$B$5:$Q$1048576,2+((ROW()-2)*6),6)=0,"",INDEX('申請表 Application Form'!$B$5:$Q$1048576,2+((ROW()-2)*6),6))</f>
        <v/>
      </c>
      <c r="G126" s="22" t="str" cm="1">
        <f t="array" ref="G126">IF(INDEX('申請表 Application Form'!$B$5:$Q$1048576,2+((ROW()-2)*6),7)=0,"",INDEX('申請表 Application Form'!$B$5:$Q$1048576,2+((ROW()-2)*6),7))</f>
        <v/>
      </c>
      <c r="H126" s="22" t="str" cm="1">
        <f t="array" ref="H126">IF(INDEX('申請表 Application Form'!$B$5:$Q$1048576,3+((ROW()-2)*6),6)=0,"",INDEX('申請表 Application Form'!$B$5:$Q$1048576,3+((ROW()-2)*6),6))</f>
        <v/>
      </c>
      <c r="I126" s="22" t="str" cm="1">
        <f t="array" ref="I126">IF(INDEX('申請表 Application Form'!$B$5:$Q$1048576,3+((ROW()-2)*6),7)=0,"",INDEX('申請表 Application Form'!$B$5:$Q$1048576,3+((ROW()-2)*6),7))</f>
        <v/>
      </c>
      <c r="J126" s="22" t="str" cm="1">
        <f t="array" ref="J126">IF(INDEX('申請表 Application Form'!$B$5:$Q$1048576,4+((ROW()-2)*6),6)=0,"",INDEX('申請表 Application Form'!$B$5:$Q$1048576,4+((ROW()-2)*6),6))</f>
        <v/>
      </c>
      <c r="K126" s="22" t="str" cm="1">
        <f t="array" ref="K126">IF(INDEX('申請表 Application Form'!$B$5:$Q$1048576,4+((ROW()-2)*6),7)=0,"",INDEX('申請表 Application Form'!$B$5:$Q$1048576,4+((ROW()-2)*6),7))</f>
        <v/>
      </c>
      <c r="L126" s="22" t="str" cm="1">
        <f t="array" ref="L126">IF(INDEX('申請表 Application Form'!$B$5:$Q$1048576,5+((ROW()-2)*6),6)=0,"",INDEX('申請表 Application Form'!$B$5:$Q$1048576,5+((ROW()-2)*6),6))</f>
        <v/>
      </c>
      <c r="M126" s="22" t="str" cm="1">
        <f t="array" ref="M126">IF(INDEX('申請表 Application Form'!$B$5:$Q$1048576,5+((ROW()-2)*6),7)=0,"",INDEX('申請表 Application Form'!$B$5:$Q$1048576,5+((ROW()-2)*6),7))</f>
        <v/>
      </c>
      <c r="N126" s="22" t="str" cm="1">
        <f t="array" ref="N126">IF(INDEX('申請表 Application Form'!$B$5:$Q$1048576,6+((ROW()-2)*6),6)=0,"",INDEX('申請表 Application Form'!$B$5:$Q$1048576,6+((ROW()-2)*6),6))</f>
        <v/>
      </c>
      <c r="O126" s="22" t="str" cm="1">
        <f t="array" ref="O126">IF(INDEX('申請表 Application Form'!$B$5:$Q$1048576,6+((ROW()-2)*6),7)=0,"",INDEX('申請表 Application Form'!$B$5:$Q$1048576,6+((ROW()-2)*6),7))</f>
        <v/>
      </c>
      <c r="P126" s="22" t="str" cm="1">
        <f t="array" ref="P126">IF(INDEX('申請表 Application Form'!$B$5:$Q$1048576,7+((ROW()-2)*6),6)=0,"",INDEX('申請表 Application Form'!$B$5:$Q$1048576,7+((ROW()-2)*6),6))</f>
        <v/>
      </c>
      <c r="Q126" s="22" t="str" cm="1">
        <f t="array" ref="Q126">IF(INDEX('申請表 Application Form'!$B$5:$Q$1048576,7+((ROW()-2)*6),7)=0,"",INDEX('申請表 Application Form'!$B$5:$Q$1048576,7+((ROW()-2)*6),7))</f>
        <v/>
      </c>
      <c r="R126" s="14" t="str" cm="1">
        <f t="array" ref="R126">IF(INDEX('申請表 Application Form'!$B$5:$Q$1048576,ROW()*6-10,COLUMN()-10)=0,"",INDEX('申請表 Application Form'!$B$5:$Q$1048576,ROW()*6-10,COLUMN()-10))</f>
        <v/>
      </c>
      <c r="S126" s="21" t="str" cm="1">
        <f t="array" ref="S126">IF(INDEX('申請表 Application Form'!$B$5:$Q$1048576,ROW()*6-10,COLUMN()-10)=0,"",INDEX('申請表 Application Form'!$B$5:$Q$1048576,ROW()*6-10,COLUMN()-10))</f>
        <v/>
      </c>
      <c r="T126" s="21" t="str" cm="1">
        <f t="array" ref="T126">IF(INDEX('申請表 Application Form'!$B$5:$Q$1048576,ROW()*6-10,COLUMN()-10)=0,"",INDEX('申請表 Application Form'!$B$5:$Q$1048576,ROW()*6-10,COLUMN()-10))</f>
        <v/>
      </c>
      <c r="U126" s="22" t="str" cm="1">
        <f t="array" ref="U126">IF(INDEX('申請表 Application Form'!$B$5:$Q$1048576,ROW()*6-10,COLUMN()-10)=0,"",INDEX('申請表 Application Form'!$B$5:$Q$1048576,ROW()*6-10,COLUMN()-10))</f>
        <v/>
      </c>
      <c r="V126" s="21" t="str" cm="1">
        <f t="array" ref="V126">IF(INDEX('申請表 Application Form'!$B$5:$Q$1048576,ROW()*6-10,COLUMN()-10)=0,"",INDEX('申請表 Application Form'!$B$5:$Q$1048576,ROW()*6-10,COLUMN()-10))</f>
        <v/>
      </c>
      <c r="W126" s="22" t="str" cm="1">
        <f t="array" ref="W126">INDEX('申請表 Application Form'!$B$5:$Q$1048576,ROW()*6-10,COLUMN()-10)</f>
        <v/>
      </c>
      <c r="X126" s="21" t="str" cm="1">
        <f t="array" ref="X126">IF(INDEX('申請表 Application Form'!$B$5:$Q$1048576,ROW()*6-10,COLUMN()-10)=0,"",INDEX('申請表 Application Form'!$B$5:$Q$1048576,ROW()*6-10,COLUMN()-10))</f>
        <v/>
      </c>
      <c r="Y126" s="21" t="str" cm="1">
        <f t="array" ref="Y126">INDEX('申請表 Application Form'!$B$5:$Q$1048576,ROW()*6-10,COLUMN()-10)</f>
        <v/>
      </c>
      <c r="Z126" s="22" t="str" cm="1">
        <f t="array" ref="Z126">IF(INDEX('申請表 Application Form'!$B$5:$Q$1048576,ROW()*6-10,COLUMN()-10)=0,"",INDEX('申請表 Application Form'!$B$5:$Q$1048576,ROW()*6-10,COLUMN()-10))</f>
        <v/>
      </c>
    </row>
    <row r="127" spans="1:26">
      <c r="A127" s="21" t="str" cm="1">
        <f t="array" ref="A127">INDEX('申請表 Application Form'!$B$5:$Q$1048576,ROW()*6-10,COLUMN())</f>
        <v/>
      </c>
      <c r="B127" s="22" t="str" cm="1">
        <f t="array" ref="B127">IF(INDEX('申請表 Application Form'!$B$5:$Q$1048576,ROW()*6-10,COLUMN())=0,"",INDEX('申請表 Application Form'!$B$5:$Q$1048576,ROW()*6-10,COLUMN()))</f>
        <v/>
      </c>
      <c r="C127" s="21" t="str" cm="1">
        <f t="array" ref="C127">IF(INDEX('申請表 Application Form'!$B$5:$Q$1048576,ROW()*6-10,COLUMN())=0,"",INDEX('申請表 Application Form'!$B$5:$Q$1048576,ROW()*6-10,COLUMN()))</f>
        <v/>
      </c>
      <c r="D127" s="22" t="str" cm="1">
        <f t="array" ref="D127">IF(INDEX('申請表 Application Form'!$B$5:$Q$1048576,ROW()*6-10,COLUMN())=0,"",INDEX('申請表 Application Form'!$B$5:$Q$1048576,ROW()*6-10,COLUMN()))</f>
        <v/>
      </c>
      <c r="E127" s="22" t="str" cm="1">
        <f t="array" ref="E127">INDEX('申請表 Application Form'!$B$5:$Q$1048576,2+((ROW()-2)*6),5)</f>
        <v xml:space="preserve"> </v>
      </c>
      <c r="F127" s="22" t="str" cm="1">
        <f t="array" ref="F127">IF(INDEX('申請表 Application Form'!$B$5:$Q$1048576,2+((ROW()-2)*6),6)=0,"",INDEX('申請表 Application Form'!$B$5:$Q$1048576,2+((ROW()-2)*6),6))</f>
        <v/>
      </c>
      <c r="G127" s="22" t="str" cm="1">
        <f t="array" ref="G127">IF(INDEX('申請表 Application Form'!$B$5:$Q$1048576,2+((ROW()-2)*6),7)=0,"",INDEX('申請表 Application Form'!$B$5:$Q$1048576,2+((ROW()-2)*6),7))</f>
        <v/>
      </c>
      <c r="H127" s="22" t="str" cm="1">
        <f t="array" ref="H127">IF(INDEX('申請表 Application Form'!$B$5:$Q$1048576,3+((ROW()-2)*6),6)=0,"",INDEX('申請表 Application Form'!$B$5:$Q$1048576,3+((ROW()-2)*6),6))</f>
        <v/>
      </c>
      <c r="I127" s="22" t="str" cm="1">
        <f t="array" ref="I127">IF(INDEX('申請表 Application Form'!$B$5:$Q$1048576,3+((ROW()-2)*6),7)=0,"",INDEX('申請表 Application Form'!$B$5:$Q$1048576,3+((ROW()-2)*6),7))</f>
        <v/>
      </c>
      <c r="J127" s="22" t="str" cm="1">
        <f t="array" ref="J127">IF(INDEX('申請表 Application Form'!$B$5:$Q$1048576,4+((ROW()-2)*6),6)=0,"",INDEX('申請表 Application Form'!$B$5:$Q$1048576,4+((ROW()-2)*6),6))</f>
        <v/>
      </c>
      <c r="K127" s="22" t="str" cm="1">
        <f t="array" ref="K127">IF(INDEX('申請表 Application Form'!$B$5:$Q$1048576,4+((ROW()-2)*6),7)=0,"",INDEX('申請表 Application Form'!$B$5:$Q$1048576,4+((ROW()-2)*6),7))</f>
        <v/>
      </c>
      <c r="L127" s="22" t="str" cm="1">
        <f t="array" ref="L127">IF(INDEX('申請表 Application Form'!$B$5:$Q$1048576,5+((ROW()-2)*6),6)=0,"",INDEX('申請表 Application Form'!$B$5:$Q$1048576,5+((ROW()-2)*6),6))</f>
        <v/>
      </c>
      <c r="M127" s="22" t="str" cm="1">
        <f t="array" ref="M127">IF(INDEX('申請表 Application Form'!$B$5:$Q$1048576,5+((ROW()-2)*6),7)=0,"",INDEX('申請表 Application Form'!$B$5:$Q$1048576,5+((ROW()-2)*6),7))</f>
        <v/>
      </c>
      <c r="N127" s="22" t="str" cm="1">
        <f t="array" ref="N127">IF(INDEX('申請表 Application Form'!$B$5:$Q$1048576,6+((ROW()-2)*6),6)=0,"",INDEX('申請表 Application Form'!$B$5:$Q$1048576,6+((ROW()-2)*6),6))</f>
        <v/>
      </c>
      <c r="O127" s="22" t="str" cm="1">
        <f t="array" ref="O127">IF(INDEX('申請表 Application Form'!$B$5:$Q$1048576,6+((ROW()-2)*6),7)=0,"",INDEX('申請表 Application Form'!$B$5:$Q$1048576,6+((ROW()-2)*6),7))</f>
        <v/>
      </c>
      <c r="P127" s="22" t="str" cm="1">
        <f t="array" ref="P127">IF(INDEX('申請表 Application Form'!$B$5:$Q$1048576,7+((ROW()-2)*6),6)=0,"",INDEX('申請表 Application Form'!$B$5:$Q$1048576,7+((ROW()-2)*6),6))</f>
        <v/>
      </c>
      <c r="Q127" s="22" t="str" cm="1">
        <f t="array" ref="Q127">IF(INDEX('申請表 Application Form'!$B$5:$Q$1048576,7+((ROW()-2)*6),7)=0,"",INDEX('申請表 Application Form'!$B$5:$Q$1048576,7+((ROW()-2)*6),7))</f>
        <v/>
      </c>
      <c r="R127" s="14" t="str" cm="1">
        <f t="array" ref="R127">IF(INDEX('申請表 Application Form'!$B$5:$Q$1048576,ROW()*6-10,COLUMN()-10)=0,"",INDEX('申請表 Application Form'!$B$5:$Q$1048576,ROW()*6-10,COLUMN()-10))</f>
        <v/>
      </c>
      <c r="S127" s="21" t="str" cm="1">
        <f t="array" ref="S127">IF(INDEX('申請表 Application Form'!$B$5:$Q$1048576,ROW()*6-10,COLUMN()-10)=0,"",INDEX('申請表 Application Form'!$B$5:$Q$1048576,ROW()*6-10,COLUMN()-10))</f>
        <v/>
      </c>
      <c r="T127" s="21" t="str" cm="1">
        <f t="array" ref="T127">IF(INDEX('申請表 Application Form'!$B$5:$Q$1048576,ROW()*6-10,COLUMN()-10)=0,"",INDEX('申請表 Application Form'!$B$5:$Q$1048576,ROW()*6-10,COLUMN()-10))</f>
        <v/>
      </c>
      <c r="U127" s="22" t="str" cm="1">
        <f t="array" ref="U127">IF(INDEX('申請表 Application Form'!$B$5:$Q$1048576,ROW()*6-10,COLUMN()-10)=0,"",INDEX('申請表 Application Form'!$B$5:$Q$1048576,ROW()*6-10,COLUMN()-10))</f>
        <v/>
      </c>
      <c r="V127" s="21" t="str" cm="1">
        <f t="array" ref="V127">IF(INDEX('申請表 Application Form'!$B$5:$Q$1048576,ROW()*6-10,COLUMN()-10)=0,"",INDEX('申請表 Application Form'!$B$5:$Q$1048576,ROW()*6-10,COLUMN()-10))</f>
        <v/>
      </c>
      <c r="W127" s="22" t="str" cm="1">
        <f t="array" ref="W127">INDEX('申請表 Application Form'!$B$5:$Q$1048576,ROW()*6-10,COLUMN()-10)</f>
        <v/>
      </c>
      <c r="X127" s="21" t="str" cm="1">
        <f t="array" ref="X127">IF(INDEX('申請表 Application Form'!$B$5:$Q$1048576,ROW()*6-10,COLUMN()-10)=0,"",INDEX('申請表 Application Form'!$B$5:$Q$1048576,ROW()*6-10,COLUMN()-10))</f>
        <v/>
      </c>
      <c r="Y127" s="21" t="str" cm="1">
        <f t="array" ref="Y127">INDEX('申請表 Application Form'!$B$5:$Q$1048576,ROW()*6-10,COLUMN()-10)</f>
        <v/>
      </c>
      <c r="Z127" s="22" t="str" cm="1">
        <f t="array" ref="Z127">IF(INDEX('申請表 Application Form'!$B$5:$Q$1048576,ROW()*6-10,COLUMN()-10)=0,"",INDEX('申請表 Application Form'!$B$5:$Q$1048576,ROW()*6-10,COLUMN()-10))</f>
        <v/>
      </c>
    </row>
    <row r="128" spans="1:26">
      <c r="A128" s="21" t="str" cm="1">
        <f t="array" ref="A128">INDEX('申請表 Application Form'!$B$5:$Q$1048576,ROW()*6-10,COLUMN())</f>
        <v/>
      </c>
      <c r="B128" s="22" t="str" cm="1">
        <f t="array" ref="B128">IF(INDEX('申請表 Application Form'!$B$5:$Q$1048576,ROW()*6-10,COLUMN())=0,"",INDEX('申請表 Application Form'!$B$5:$Q$1048576,ROW()*6-10,COLUMN()))</f>
        <v/>
      </c>
      <c r="C128" s="21" t="str" cm="1">
        <f t="array" ref="C128">IF(INDEX('申請表 Application Form'!$B$5:$Q$1048576,ROW()*6-10,COLUMN())=0,"",INDEX('申請表 Application Form'!$B$5:$Q$1048576,ROW()*6-10,COLUMN()))</f>
        <v/>
      </c>
      <c r="D128" s="22" t="str" cm="1">
        <f t="array" ref="D128">IF(INDEX('申請表 Application Form'!$B$5:$Q$1048576,ROW()*6-10,COLUMN())=0,"",INDEX('申請表 Application Form'!$B$5:$Q$1048576,ROW()*6-10,COLUMN()))</f>
        <v/>
      </c>
      <c r="E128" s="22" t="str" cm="1">
        <f t="array" ref="E128">INDEX('申請表 Application Form'!$B$5:$Q$1048576,2+((ROW()-2)*6),5)</f>
        <v xml:space="preserve"> </v>
      </c>
      <c r="F128" s="22" t="str" cm="1">
        <f t="array" ref="F128">IF(INDEX('申請表 Application Form'!$B$5:$Q$1048576,2+((ROW()-2)*6),6)=0,"",INDEX('申請表 Application Form'!$B$5:$Q$1048576,2+((ROW()-2)*6),6))</f>
        <v/>
      </c>
      <c r="G128" s="22" t="str" cm="1">
        <f t="array" ref="G128">IF(INDEX('申請表 Application Form'!$B$5:$Q$1048576,2+((ROW()-2)*6),7)=0,"",INDEX('申請表 Application Form'!$B$5:$Q$1048576,2+((ROW()-2)*6),7))</f>
        <v/>
      </c>
      <c r="H128" s="22" t="str" cm="1">
        <f t="array" ref="H128">IF(INDEX('申請表 Application Form'!$B$5:$Q$1048576,3+((ROW()-2)*6),6)=0,"",INDEX('申請表 Application Form'!$B$5:$Q$1048576,3+((ROW()-2)*6),6))</f>
        <v/>
      </c>
      <c r="I128" s="22" t="str" cm="1">
        <f t="array" ref="I128">IF(INDEX('申請表 Application Form'!$B$5:$Q$1048576,3+((ROW()-2)*6),7)=0,"",INDEX('申請表 Application Form'!$B$5:$Q$1048576,3+((ROW()-2)*6),7))</f>
        <v/>
      </c>
      <c r="J128" s="22" t="str" cm="1">
        <f t="array" ref="J128">IF(INDEX('申請表 Application Form'!$B$5:$Q$1048576,4+((ROW()-2)*6),6)=0,"",INDEX('申請表 Application Form'!$B$5:$Q$1048576,4+((ROW()-2)*6),6))</f>
        <v/>
      </c>
      <c r="K128" s="22" t="str" cm="1">
        <f t="array" ref="K128">IF(INDEX('申請表 Application Form'!$B$5:$Q$1048576,4+((ROW()-2)*6),7)=0,"",INDEX('申請表 Application Form'!$B$5:$Q$1048576,4+((ROW()-2)*6),7))</f>
        <v/>
      </c>
      <c r="L128" s="22" t="str" cm="1">
        <f t="array" ref="L128">IF(INDEX('申請表 Application Form'!$B$5:$Q$1048576,5+((ROW()-2)*6),6)=0,"",INDEX('申請表 Application Form'!$B$5:$Q$1048576,5+((ROW()-2)*6),6))</f>
        <v/>
      </c>
      <c r="M128" s="22" t="str" cm="1">
        <f t="array" ref="M128">IF(INDEX('申請表 Application Form'!$B$5:$Q$1048576,5+((ROW()-2)*6),7)=0,"",INDEX('申請表 Application Form'!$B$5:$Q$1048576,5+((ROW()-2)*6),7))</f>
        <v/>
      </c>
      <c r="N128" s="22" t="str" cm="1">
        <f t="array" ref="N128">IF(INDEX('申請表 Application Form'!$B$5:$Q$1048576,6+((ROW()-2)*6),6)=0,"",INDEX('申請表 Application Form'!$B$5:$Q$1048576,6+((ROW()-2)*6),6))</f>
        <v/>
      </c>
      <c r="O128" s="22" t="str" cm="1">
        <f t="array" ref="O128">IF(INDEX('申請表 Application Form'!$B$5:$Q$1048576,6+((ROW()-2)*6),7)=0,"",INDEX('申請表 Application Form'!$B$5:$Q$1048576,6+((ROW()-2)*6),7))</f>
        <v/>
      </c>
      <c r="P128" s="22" t="str" cm="1">
        <f t="array" ref="P128">IF(INDEX('申請表 Application Form'!$B$5:$Q$1048576,7+((ROW()-2)*6),6)=0,"",INDEX('申請表 Application Form'!$B$5:$Q$1048576,7+((ROW()-2)*6),6))</f>
        <v/>
      </c>
      <c r="Q128" s="22" t="str" cm="1">
        <f t="array" ref="Q128">IF(INDEX('申請表 Application Form'!$B$5:$Q$1048576,7+((ROW()-2)*6),7)=0,"",INDEX('申請表 Application Form'!$B$5:$Q$1048576,7+((ROW()-2)*6),7))</f>
        <v/>
      </c>
      <c r="R128" s="14" t="str" cm="1">
        <f t="array" ref="R128">IF(INDEX('申請表 Application Form'!$B$5:$Q$1048576,ROW()*6-10,COLUMN()-10)=0,"",INDEX('申請表 Application Form'!$B$5:$Q$1048576,ROW()*6-10,COLUMN()-10))</f>
        <v/>
      </c>
      <c r="S128" s="21" t="str" cm="1">
        <f t="array" ref="S128">IF(INDEX('申請表 Application Form'!$B$5:$Q$1048576,ROW()*6-10,COLUMN()-10)=0,"",INDEX('申請表 Application Form'!$B$5:$Q$1048576,ROW()*6-10,COLUMN()-10))</f>
        <v/>
      </c>
      <c r="T128" s="21" t="str" cm="1">
        <f t="array" ref="T128">IF(INDEX('申請表 Application Form'!$B$5:$Q$1048576,ROW()*6-10,COLUMN()-10)=0,"",INDEX('申請表 Application Form'!$B$5:$Q$1048576,ROW()*6-10,COLUMN()-10))</f>
        <v/>
      </c>
      <c r="U128" s="22" t="str" cm="1">
        <f t="array" ref="U128">IF(INDEX('申請表 Application Form'!$B$5:$Q$1048576,ROW()*6-10,COLUMN()-10)=0,"",INDEX('申請表 Application Form'!$B$5:$Q$1048576,ROW()*6-10,COLUMN()-10))</f>
        <v/>
      </c>
      <c r="V128" s="21" t="str" cm="1">
        <f t="array" ref="V128">IF(INDEX('申請表 Application Form'!$B$5:$Q$1048576,ROW()*6-10,COLUMN()-10)=0,"",INDEX('申請表 Application Form'!$B$5:$Q$1048576,ROW()*6-10,COLUMN()-10))</f>
        <v/>
      </c>
      <c r="W128" s="22" t="str" cm="1">
        <f t="array" ref="W128">INDEX('申請表 Application Form'!$B$5:$Q$1048576,ROW()*6-10,COLUMN()-10)</f>
        <v/>
      </c>
      <c r="X128" s="21" t="str" cm="1">
        <f t="array" ref="X128">IF(INDEX('申請表 Application Form'!$B$5:$Q$1048576,ROW()*6-10,COLUMN()-10)=0,"",INDEX('申請表 Application Form'!$B$5:$Q$1048576,ROW()*6-10,COLUMN()-10))</f>
        <v/>
      </c>
      <c r="Y128" s="21" t="str" cm="1">
        <f t="array" ref="Y128">INDEX('申請表 Application Form'!$B$5:$Q$1048576,ROW()*6-10,COLUMN()-10)</f>
        <v/>
      </c>
      <c r="Z128" s="22" t="str" cm="1">
        <f t="array" ref="Z128">IF(INDEX('申請表 Application Form'!$B$5:$Q$1048576,ROW()*6-10,COLUMN()-10)=0,"",INDEX('申請表 Application Form'!$B$5:$Q$1048576,ROW()*6-10,COLUMN()-10))</f>
        <v/>
      </c>
    </row>
    <row r="129" spans="1:26">
      <c r="A129" s="21" t="str" cm="1">
        <f t="array" ref="A129">INDEX('申請表 Application Form'!$B$5:$Q$1048576,ROW()*6-10,COLUMN())</f>
        <v/>
      </c>
      <c r="B129" s="22" t="str" cm="1">
        <f t="array" ref="B129">IF(INDEX('申請表 Application Form'!$B$5:$Q$1048576,ROW()*6-10,COLUMN())=0,"",INDEX('申請表 Application Form'!$B$5:$Q$1048576,ROW()*6-10,COLUMN()))</f>
        <v/>
      </c>
      <c r="C129" s="21" t="str" cm="1">
        <f t="array" ref="C129">IF(INDEX('申請表 Application Form'!$B$5:$Q$1048576,ROW()*6-10,COLUMN())=0,"",INDEX('申請表 Application Form'!$B$5:$Q$1048576,ROW()*6-10,COLUMN()))</f>
        <v/>
      </c>
      <c r="D129" s="22" t="str" cm="1">
        <f t="array" ref="D129">IF(INDEX('申請表 Application Form'!$B$5:$Q$1048576,ROW()*6-10,COLUMN())=0,"",INDEX('申請表 Application Form'!$B$5:$Q$1048576,ROW()*6-10,COLUMN()))</f>
        <v/>
      </c>
      <c r="E129" s="22" t="str" cm="1">
        <f t="array" ref="E129">INDEX('申請表 Application Form'!$B$5:$Q$1048576,2+((ROW()-2)*6),5)</f>
        <v xml:space="preserve"> </v>
      </c>
      <c r="F129" s="22" t="str" cm="1">
        <f t="array" ref="F129">IF(INDEX('申請表 Application Form'!$B$5:$Q$1048576,2+((ROW()-2)*6),6)=0,"",INDEX('申請表 Application Form'!$B$5:$Q$1048576,2+((ROW()-2)*6),6))</f>
        <v/>
      </c>
      <c r="G129" s="22" t="str" cm="1">
        <f t="array" ref="G129">IF(INDEX('申請表 Application Form'!$B$5:$Q$1048576,2+((ROW()-2)*6),7)=0,"",INDEX('申請表 Application Form'!$B$5:$Q$1048576,2+((ROW()-2)*6),7))</f>
        <v/>
      </c>
      <c r="H129" s="22" t="str" cm="1">
        <f t="array" ref="H129">IF(INDEX('申請表 Application Form'!$B$5:$Q$1048576,3+((ROW()-2)*6),6)=0,"",INDEX('申請表 Application Form'!$B$5:$Q$1048576,3+((ROW()-2)*6),6))</f>
        <v/>
      </c>
      <c r="I129" s="22" t="str" cm="1">
        <f t="array" ref="I129">IF(INDEX('申請表 Application Form'!$B$5:$Q$1048576,3+((ROW()-2)*6),7)=0,"",INDEX('申請表 Application Form'!$B$5:$Q$1048576,3+((ROW()-2)*6),7))</f>
        <v/>
      </c>
      <c r="J129" s="22" t="str" cm="1">
        <f t="array" ref="J129">IF(INDEX('申請表 Application Form'!$B$5:$Q$1048576,4+((ROW()-2)*6),6)=0,"",INDEX('申請表 Application Form'!$B$5:$Q$1048576,4+((ROW()-2)*6),6))</f>
        <v/>
      </c>
      <c r="K129" s="22" t="str" cm="1">
        <f t="array" ref="K129">IF(INDEX('申請表 Application Form'!$B$5:$Q$1048576,4+((ROW()-2)*6),7)=0,"",INDEX('申請表 Application Form'!$B$5:$Q$1048576,4+((ROW()-2)*6),7))</f>
        <v/>
      </c>
      <c r="L129" s="22" t="str" cm="1">
        <f t="array" ref="L129">IF(INDEX('申請表 Application Form'!$B$5:$Q$1048576,5+((ROW()-2)*6),6)=0,"",INDEX('申請表 Application Form'!$B$5:$Q$1048576,5+((ROW()-2)*6),6))</f>
        <v/>
      </c>
      <c r="M129" s="22" t="str" cm="1">
        <f t="array" ref="M129">IF(INDEX('申請表 Application Form'!$B$5:$Q$1048576,5+((ROW()-2)*6),7)=0,"",INDEX('申請表 Application Form'!$B$5:$Q$1048576,5+((ROW()-2)*6),7))</f>
        <v/>
      </c>
      <c r="N129" s="22" t="str" cm="1">
        <f t="array" ref="N129">IF(INDEX('申請表 Application Form'!$B$5:$Q$1048576,6+((ROW()-2)*6),6)=0,"",INDEX('申請表 Application Form'!$B$5:$Q$1048576,6+((ROW()-2)*6),6))</f>
        <v/>
      </c>
      <c r="O129" s="22" t="str" cm="1">
        <f t="array" ref="O129">IF(INDEX('申請表 Application Form'!$B$5:$Q$1048576,6+((ROW()-2)*6),7)=0,"",INDEX('申請表 Application Form'!$B$5:$Q$1048576,6+((ROW()-2)*6),7))</f>
        <v/>
      </c>
      <c r="P129" s="22" t="str" cm="1">
        <f t="array" ref="P129">IF(INDEX('申請表 Application Form'!$B$5:$Q$1048576,7+((ROW()-2)*6),6)=0,"",INDEX('申請表 Application Form'!$B$5:$Q$1048576,7+((ROW()-2)*6),6))</f>
        <v/>
      </c>
      <c r="Q129" s="22" t="str" cm="1">
        <f t="array" ref="Q129">IF(INDEX('申請表 Application Form'!$B$5:$Q$1048576,7+((ROW()-2)*6),7)=0,"",INDEX('申請表 Application Form'!$B$5:$Q$1048576,7+((ROW()-2)*6),7))</f>
        <v/>
      </c>
      <c r="R129" s="14" t="str" cm="1">
        <f t="array" ref="R129">IF(INDEX('申請表 Application Form'!$B$5:$Q$1048576,ROW()*6-10,COLUMN()-10)=0,"",INDEX('申請表 Application Form'!$B$5:$Q$1048576,ROW()*6-10,COLUMN()-10))</f>
        <v/>
      </c>
      <c r="S129" s="21" t="str" cm="1">
        <f t="array" ref="S129">IF(INDEX('申請表 Application Form'!$B$5:$Q$1048576,ROW()*6-10,COLUMN()-10)=0,"",INDEX('申請表 Application Form'!$B$5:$Q$1048576,ROW()*6-10,COLUMN()-10))</f>
        <v/>
      </c>
      <c r="T129" s="21" t="str" cm="1">
        <f t="array" ref="T129">IF(INDEX('申請表 Application Form'!$B$5:$Q$1048576,ROW()*6-10,COLUMN()-10)=0,"",INDEX('申請表 Application Form'!$B$5:$Q$1048576,ROW()*6-10,COLUMN()-10))</f>
        <v/>
      </c>
      <c r="U129" s="22" t="str" cm="1">
        <f t="array" ref="U129">IF(INDEX('申請表 Application Form'!$B$5:$Q$1048576,ROW()*6-10,COLUMN()-10)=0,"",INDEX('申請表 Application Form'!$B$5:$Q$1048576,ROW()*6-10,COLUMN()-10))</f>
        <v/>
      </c>
      <c r="V129" s="21" t="str" cm="1">
        <f t="array" ref="V129">IF(INDEX('申請表 Application Form'!$B$5:$Q$1048576,ROW()*6-10,COLUMN()-10)=0,"",INDEX('申請表 Application Form'!$B$5:$Q$1048576,ROW()*6-10,COLUMN()-10))</f>
        <v/>
      </c>
      <c r="W129" s="22" t="str" cm="1">
        <f t="array" ref="W129">INDEX('申請表 Application Form'!$B$5:$Q$1048576,ROW()*6-10,COLUMN()-10)</f>
        <v/>
      </c>
      <c r="X129" s="21" t="str" cm="1">
        <f t="array" ref="X129">IF(INDEX('申請表 Application Form'!$B$5:$Q$1048576,ROW()*6-10,COLUMN()-10)=0,"",INDEX('申請表 Application Form'!$B$5:$Q$1048576,ROW()*6-10,COLUMN()-10))</f>
        <v/>
      </c>
      <c r="Y129" s="21" t="str" cm="1">
        <f t="array" ref="Y129">INDEX('申請表 Application Form'!$B$5:$Q$1048576,ROW()*6-10,COLUMN()-10)</f>
        <v/>
      </c>
      <c r="Z129" s="22" t="str" cm="1">
        <f t="array" ref="Z129">IF(INDEX('申請表 Application Form'!$B$5:$Q$1048576,ROW()*6-10,COLUMN()-10)=0,"",INDEX('申請表 Application Form'!$B$5:$Q$1048576,ROW()*6-10,COLUMN()-10))</f>
        <v/>
      </c>
    </row>
    <row r="130" spans="1:26">
      <c r="A130" s="21" t="str" cm="1">
        <f t="array" ref="A130">INDEX('申請表 Application Form'!$B$5:$Q$1048576,ROW()*6-10,COLUMN())</f>
        <v/>
      </c>
      <c r="B130" s="22" t="str" cm="1">
        <f t="array" ref="B130">IF(INDEX('申請表 Application Form'!$B$5:$Q$1048576,ROW()*6-10,COLUMN())=0,"",INDEX('申請表 Application Form'!$B$5:$Q$1048576,ROW()*6-10,COLUMN()))</f>
        <v/>
      </c>
      <c r="C130" s="21" t="str" cm="1">
        <f t="array" ref="C130">IF(INDEX('申請表 Application Form'!$B$5:$Q$1048576,ROW()*6-10,COLUMN())=0,"",INDEX('申請表 Application Form'!$B$5:$Q$1048576,ROW()*6-10,COLUMN()))</f>
        <v/>
      </c>
      <c r="D130" s="22" t="str" cm="1">
        <f t="array" ref="D130">IF(INDEX('申請表 Application Form'!$B$5:$Q$1048576,ROW()*6-10,COLUMN())=0,"",INDEX('申請表 Application Form'!$B$5:$Q$1048576,ROW()*6-10,COLUMN()))</f>
        <v/>
      </c>
      <c r="E130" s="22" t="str" cm="1">
        <f t="array" ref="E130">INDEX('申請表 Application Form'!$B$5:$Q$1048576,2+((ROW()-2)*6),5)</f>
        <v xml:space="preserve"> </v>
      </c>
      <c r="F130" s="22" t="str" cm="1">
        <f t="array" ref="F130">IF(INDEX('申請表 Application Form'!$B$5:$Q$1048576,2+((ROW()-2)*6),6)=0,"",INDEX('申請表 Application Form'!$B$5:$Q$1048576,2+((ROW()-2)*6),6))</f>
        <v/>
      </c>
      <c r="G130" s="22" t="str" cm="1">
        <f t="array" ref="G130">IF(INDEX('申請表 Application Form'!$B$5:$Q$1048576,2+((ROW()-2)*6),7)=0,"",INDEX('申請表 Application Form'!$B$5:$Q$1048576,2+((ROW()-2)*6),7))</f>
        <v/>
      </c>
      <c r="H130" s="22" t="str" cm="1">
        <f t="array" ref="H130">IF(INDEX('申請表 Application Form'!$B$5:$Q$1048576,3+((ROW()-2)*6),6)=0,"",INDEX('申請表 Application Form'!$B$5:$Q$1048576,3+((ROW()-2)*6),6))</f>
        <v/>
      </c>
      <c r="I130" s="22" t="str" cm="1">
        <f t="array" ref="I130">IF(INDEX('申請表 Application Form'!$B$5:$Q$1048576,3+((ROW()-2)*6),7)=0,"",INDEX('申請表 Application Form'!$B$5:$Q$1048576,3+((ROW()-2)*6),7))</f>
        <v/>
      </c>
      <c r="J130" s="22" t="str" cm="1">
        <f t="array" ref="J130">IF(INDEX('申請表 Application Form'!$B$5:$Q$1048576,4+((ROW()-2)*6),6)=0,"",INDEX('申請表 Application Form'!$B$5:$Q$1048576,4+((ROW()-2)*6),6))</f>
        <v/>
      </c>
      <c r="K130" s="22" t="str" cm="1">
        <f t="array" ref="K130">IF(INDEX('申請表 Application Form'!$B$5:$Q$1048576,4+((ROW()-2)*6),7)=0,"",INDEX('申請表 Application Form'!$B$5:$Q$1048576,4+((ROW()-2)*6),7))</f>
        <v/>
      </c>
      <c r="L130" s="22" t="str" cm="1">
        <f t="array" ref="L130">IF(INDEX('申請表 Application Form'!$B$5:$Q$1048576,5+((ROW()-2)*6),6)=0,"",INDEX('申請表 Application Form'!$B$5:$Q$1048576,5+((ROW()-2)*6),6))</f>
        <v/>
      </c>
      <c r="M130" s="22" t="str" cm="1">
        <f t="array" ref="M130">IF(INDEX('申請表 Application Form'!$B$5:$Q$1048576,5+((ROW()-2)*6),7)=0,"",INDEX('申請表 Application Form'!$B$5:$Q$1048576,5+((ROW()-2)*6),7))</f>
        <v/>
      </c>
      <c r="N130" s="22" t="str" cm="1">
        <f t="array" ref="N130">IF(INDEX('申請表 Application Form'!$B$5:$Q$1048576,6+((ROW()-2)*6),6)=0,"",INDEX('申請表 Application Form'!$B$5:$Q$1048576,6+((ROW()-2)*6),6))</f>
        <v/>
      </c>
      <c r="O130" s="22" t="str" cm="1">
        <f t="array" ref="O130">IF(INDEX('申請表 Application Form'!$B$5:$Q$1048576,6+((ROW()-2)*6),7)=0,"",INDEX('申請表 Application Form'!$B$5:$Q$1048576,6+((ROW()-2)*6),7))</f>
        <v/>
      </c>
      <c r="P130" s="22" t="str" cm="1">
        <f t="array" ref="P130">IF(INDEX('申請表 Application Form'!$B$5:$Q$1048576,7+((ROW()-2)*6),6)=0,"",INDEX('申請表 Application Form'!$B$5:$Q$1048576,7+((ROW()-2)*6),6))</f>
        <v/>
      </c>
      <c r="Q130" s="22" t="str" cm="1">
        <f t="array" ref="Q130">IF(INDEX('申請表 Application Form'!$B$5:$Q$1048576,7+((ROW()-2)*6),7)=0,"",INDEX('申請表 Application Form'!$B$5:$Q$1048576,7+((ROW()-2)*6),7))</f>
        <v/>
      </c>
      <c r="R130" s="14" t="str" cm="1">
        <f t="array" ref="R130">IF(INDEX('申請表 Application Form'!$B$5:$Q$1048576,ROW()*6-10,COLUMN()-10)=0,"",INDEX('申請表 Application Form'!$B$5:$Q$1048576,ROW()*6-10,COLUMN()-10))</f>
        <v/>
      </c>
      <c r="S130" s="21" t="str" cm="1">
        <f t="array" ref="S130">IF(INDEX('申請表 Application Form'!$B$5:$Q$1048576,ROW()*6-10,COLUMN()-10)=0,"",INDEX('申請表 Application Form'!$B$5:$Q$1048576,ROW()*6-10,COLUMN()-10))</f>
        <v/>
      </c>
      <c r="T130" s="21" t="str" cm="1">
        <f t="array" ref="T130">IF(INDEX('申請表 Application Form'!$B$5:$Q$1048576,ROW()*6-10,COLUMN()-10)=0,"",INDEX('申請表 Application Form'!$B$5:$Q$1048576,ROW()*6-10,COLUMN()-10))</f>
        <v/>
      </c>
      <c r="U130" s="22" t="str" cm="1">
        <f t="array" ref="U130">IF(INDEX('申請表 Application Form'!$B$5:$Q$1048576,ROW()*6-10,COLUMN()-10)=0,"",INDEX('申請表 Application Form'!$B$5:$Q$1048576,ROW()*6-10,COLUMN()-10))</f>
        <v/>
      </c>
      <c r="V130" s="21" t="str" cm="1">
        <f t="array" ref="V130">IF(INDEX('申請表 Application Form'!$B$5:$Q$1048576,ROW()*6-10,COLUMN()-10)=0,"",INDEX('申請表 Application Form'!$B$5:$Q$1048576,ROW()*6-10,COLUMN()-10))</f>
        <v/>
      </c>
      <c r="W130" s="22" t="str" cm="1">
        <f t="array" ref="W130">INDEX('申請表 Application Form'!$B$5:$Q$1048576,ROW()*6-10,COLUMN()-10)</f>
        <v/>
      </c>
      <c r="X130" s="21" t="str" cm="1">
        <f t="array" ref="X130">IF(INDEX('申請表 Application Form'!$B$5:$Q$1048576,ROW()*6-10,COLUMN()-10)=0,"",INDEX('申請表 Application Form'!$B$5:$Q$1048576,ROW()*6-10,COLUMN()-10))</f>
        <v/>
      </c>
      <c r="Y130" s="21" t="str" cm="1">
        <f t="array" ref="Y130">INDEX('申請表 Application Form'!$B$5:$Q$1048576,ROW()*6-10,COLUMN()-10)</f>
        <v/>
      </c>
      <c r="Z130" s="22" t="str" cm="1">
        <f t="array" ref="Z130">IF(INDEX('申請表 Application Form'!$B$5:$Q$1048576,ROW()*6-10,COLUMN()-10)=0,"",INDEX('申請表 Application Form'!$B$5:$Q$1048576,ROW()*6-10,COLUMN()-10))</f>
        <v/>
      </c>
    </row>
    <row r="131" spans="1:26">
      <c r="A131" s="21" t="str" cm="1">
        <f t="array" ref="A131">INDEX('申請表 Application Form'!$B$5:$Q$1048576,ROW()*6-10,COLUMN())</f>
        <v/>
      </c>
      <c r="B131" s="22" t="str" cm="1">
        <f t="array" ref="B131">IF(INDEX('申請表 Application Form'!$B$5:$Q$1048576,ROW()*6-10,COLUMN())=0,"",INDEX('申請表 Application Form'!$B$5:$Q$1048576,ROW()*6-10,COLUMN()))</f>
        <v/>
      </c>
      <c r="C131" s="21" t="str" cm="1">
        <f t="array" ref="C131">IF(INDEX('申請表 Application Form'!$B$5:$Q$1048576,ROW()*6-10,COLUMN())=0,"",INDEX('申請表 Application Form'!$B$5:$Q$1048576,ROW()*6-10,COLUMN()))</f>
        <v/>
      </c>
      <c r="D131" s="22" t="str" cm="1">
        <f t="array" ref="D131">IF(INDEX('申請表 Application Form'!$B$5:$Q$1048576,ROW()*6-10,COLUMN())=0,"",INDEX('申請表 Application Form'!$B$5:$Q$1048576,ROW()*6-10,COLUMN()))</f>
        <v/>
      </c>
      <c r="E131" s="22" t="str" cm="1">
        <f t="array" ref="E131">INDEX('申請表 Application Form'!$B$5:$Q$1048576,2+((ROW()-2)*6),5)</f>
        <v xml:space="preserve"> </v>
      </c>
      <c r="F131" s="22" t="str" cm="1">
        <f t="array" ref="F131">IF(INDEX('申請表 Application Form'!$B$5:$Q$1048576,2+((ROW()-2)*6),6)=0,"",INDEX('申請表 Application Form'!$B$5:$Q$1048576,2+((ROW()-2)*6),6))</f>
        <v/>
      </c>
      <c r="G131" s="22" t="str" cm="1">
        <f t="array" ref="G131">IF(INDEX('申請表 Application Form'!$B$5:$Q$1048576,2+((ROW()-2)*6),7)=0,"",INDEX('申請表 Application Form'!$B$5:$Q$1048576,2+((ROW()-2)*6),7))</f>
        <v/>
      </c>
      <c r="H131" s="22" t="str" cm="1">
        <f t="array" ref="H131">IF(INDEX('申請表 Application Form'!$B$5:$Q$1048576,3+((ROW()-2)*6),6)=0,"",INDEX('申請表 Application Form'!$B$5:$Q$1048576,3+((ROW()-2)*6),6))</f>
        <v/>
      </c>
      <c r="I131" s="22" t="str" cm="1">
        <f t="array" ref="I131">IF(INDEX('申請表 Application Form'!$B$5:$Q$1048576,3+((ROW()-2)*6),7)=0,"",INDEX('申請表 Application Form'!$B$5:$Q$1048576,3+((ROW()-2)*6),7))</f>
        <v/>
      </c>
      <c r="J131" s="22" t="str" cm="1">
        <f t="array" ref="J131">IF(INDEX('申請表 Application Form'!$B$5:$Q$1048576,4+((ROW()-2)*6),6)=0,"",INDEX('申請表 Application Form'!$B$5:$Q$1048576,4+((ROW()-2)*6),6))</f>
        <v/>
      </c>
      <c r="K131" s="22" t="str" cm="1">
        <f t="array" ref="K131">IF(INDEX('申請表 Application Form'!$B$5:$Q$1048576,4+((ROW()-2)*6),7)=0,"",INDEX('申請表 Application Form'!$B$5:$Q$1048576,4+((ROW()-2)*6),7))</f>
        <v/>
      </c>
      <c r="L131" s="22" t="str" cm="1">
        <f t="array" ref="L131">IF(INDEX('申請表 Application Form'!$B$5:$Q$1048576,5+((ROW()-2)*6),6)=0,"",INDEX('申請表 Application Form'!$B$5:$Q$1048576,5+((ROW()-2)*6),6))</f>
        <v/>
      </c>
      <c r="M131" s="22" t="str" cm="1">
        <f t="array" ref="M131">IF(INDEX('申請表 Application Form'!$B$5:$Q$1048576,5+((ROW()-2)*6),7)=0,"",INDEX('申請表 Application Form'!$B$5:$Q$1048576,5+((ROW()-2)*6),7))</f>
        <v/>
      </c>
      <c r="N131" s="22" t="str" cm="1">
        <f t="array" ref="N131">IF(INDEX('申請表 Application Form'!$B$5:$Q$1048576,6+((ROW()-2)*6),6)=0,"",INDEX('申請表 Application Form'!$B$5:$Q$1048576,6+((ROW()-2)*6),6))</f>
        <v/>
      </c>
      <c r="O131" s="22" t="str" cm="1">
        <f t="array" ref="O131">IF(INDEX('申請表 Application Form'!$B$5:$Q$1048576,6+((ROW()-2)*6),7)=0,"",INDEX('申請表 Application Form'!$B$5:$Q$1048576,6+((ROW()-2)*6),7))</f>
        <v/>
      </c>
      <c r="P131" s="22" t="str" cm="1">
        <f t="array" ref="P131">IF(INDEX('申請表 Application Form'!$B$5:$Q$1048576,7+((ROW()-2)*6),6)=0,"",INDEX('申請表 Application Form'!$B$5:$Q$1048576,7+((ROW()-2)*6),6))</f>
        <v/>
      </c>
      <c r="Q131" s="22" t="str" cm="1">
        <f t="array" ref="Q131">IF(INDEX('申請表 Application Form'!$B$5:$Q$1048576,7+((ROW()-2)*6),7)=0,"",INDEX('申請表 Application Form'!$B$5:$Q$1048576,7+((ROW()-2)*6),7))</f>
        <v/>
      </c>
      <c r="R131" s="14" t="str" cm="1">
        <f t="array" ref="R131">IF(INDEX('申請表 Application Form'!$B$5:$Q$1048576,ROW()*6-10,COLUMN()-10)=0,"",INDEX('申請表 Application Form'!$B$5:$Q$1048576,ROW()*6-10,COLUMN()-10))</f>
        <v/>
      </c>
      <c r="S131" s="21" t="str" cm="1">
        <f t="array" ref="S131">IF(INDEX('申請表 Application Form'!$B$5:$Q$1048576,ROW()*6-10,COLUMN()-10)=0,"",INDEX('申請表 Application Form'!$B$5:$Q$1048576,ROW()*6-10,COLUMN()-10))</f>
        <v/>
      </c>
      <c r="T131" s="21" t="str" cm="1">
        <f t="array" ref="T131">IF(INDEX('申請表 Application Form'!$B$5:$Q$1048576,ROW()*6-10,COLUMN()-10)=0,"",INDEX('申請表 Application Form'!$B$5:$Q$1048576,ROW()*6-10,COLUMN()-10))</f>
        <v/>
      </c>
      <c r="U131" s="22" t="str" cm="1">
        <f t="array" ref="U131">IF(INDEX('申請表 Application Form'!$B$5:$Q$1048576,ROW()*6-10,COLUMN()-10)=0,"",INDEX('申請表 Application Form'!$B$5:$Q$1048576,ROW()*6-10,COLUMN()-10))</f>
        <v/>
      </c>
      <c r="V131" s="21" t="str" cm="1">
        <f t="array" ref="V131">IF(INDEX('申請表 Application Form'!$B$5:$Q$1048576,ROW()*6-10,COLUMN()-10)=0,"",INDEX('申請表 Application Form'!$B$5:$Q$1048576,ROW()*6-10,COLUMN()-10))</f>
        <v/>
      </c>
      <c r="W131" s="22" t="str" cm="1">
        <f t="array" ref="W131">INDEX('申請表 Application Form'!$B$5:$Q$1048576,ROW()*6-10,COLUMN()-10)</f>
        <v/>
      </c>
      <c r="X131" s="21" t="str" cm="1">
        <f t="array" ref="X131">IF(INDEX('申請表 Application Form'!$B$5:$Q$1048576,ROW()*6-10,COLUMN()-10)=0,"",INDEX('申請表 Application Form'!$B$5:$Q$1048576,ROW()*6-10,COLUMN()-10))</f>
        <v/>
      </c>
      <c r="Y131" s="21" t="str" cm="1">
        <f t="array" ref="Y131">INDEX('申請表 Application Form'!$B$5:$Q$1048576,ROW()*6-10,COLUMN()-10)</f>
        <v/>
      </c>
      <c r="Z131" s="22" t="str" cm="1">
        <f t="array" ref="Z131">IF(INDEX('申請表 Application Form'!$B$5:$Q$1048576,ROW()*6-10,COLUMN()-10)=0,"",INDEX('申請表 Application Form'!$B$5:$Q$1048576,ROW()*6-10,COLUMN()-10))</f>
        <v/>
      </c>
    </row>
    <row r="132" spans="1:26">
      <c r="A132" s="21" t="str" cm="1">
        <f t="array" ref="A132">INDEX('申請表 Application Form'!$B$5:$Q$1048576,ROW()*6-10,COLUMN())</f>
        <v/>
      </c>
      <c r="B132" s="22" t="str" cm="1">
        <f t="array" ref="B132">IF(INDEX('申請表 Application Form'!$B$5:$Q$1048576,ROW()*6-10,COLUMN())=0,"",INDEX('申請表 Application Form'!$B$5:$Q$1048576,ROW()*6-10,COLUMN()))</f>
        <v/>
      </c>
      <c r="C132" s="21" t="str" cm="1">
        <f t="array" ref="C132">IF(INDEX('申請表 Application Form'!$B$5:$Q$1048576,ROW()*6-10,COLUMN())=0,"",INDEX('申請表 Application Form'!$B$5:$Q$1048576,ROW()*6-10,COLUMN()))</f>
        <v/>
      </c>
      <c r="D132" s="22" t="str" cm="1">
        <f t="array" ref="D132">IF(INDEX('申請表 Application Form'!$B$5:$Q$1048576,ROW()*6-10,COLUMN())=0,"",INDEX('申請表 Application Form'!$B$5:$Q$1048576,ROW()*6-10,COLUMN()))</f>
        <v/>
      </c>
      <c r="E132" s="22" t="str" cm="1">
        <f t="array" ref="E132">INDEX('申請表 Application Form'!$B$5:$Q$1048576,2+((ROW()-2)*6),5)</f>
        <v xml:space="preserve"> </v>
      </c>
      <c r="F132" s="22" t="str" cm="1">
        <f t="array" ref="F132">IF(INDEX('申請表 Application Form'!$B$5:$Q$1048576,2+((ROW()-2)*6),6)=0,"",INDEX('申請表 Application Form'!$B$5:$Q$1048576,2+((ROW()-2)*6),6))</f>
        <v/>
      </c>
      <c r="G132" s="22" t="str" cm="1">
        <f t="array" ref="G132">IF(INDEX('申請表 Application Form'!$B$5:$Q$1048576,2+((ROW()-2)*6),7)=0,"",INDEX('申請表 Application Form'!$B$5:$Q$1048576,2+((ROW()-2)*6),7))</f>
        <v/>
      </c>
      <c r="H132" s="22" t="str" cm="1">
        <f t="array" ref="H132">IF(INDEX('申請表 Application Form'!$B$5:$Q$1048576,3+((ROW()-2)*6),6)=0,"",INDEX('申請表 Application Form'!$B$5:$Q$1048576,3+((ROW()-2)*6),6))</f>
        <v/>
      </c>
      <c r="I132" s="22" t="str" cm="1">
        <f t="array" ref="I132">IF(INDEX('申請表 Application Form'!$B$5:$Q$1048576,3+((ROW()-2)*6),7)=0,"",INDEX('申請表 Application Form'!$B$5:$Q$1048576,3+((ROW()-2)*6),7))</f>
        <v/>
      </c>
      <c r="J132" s="22" t="str" cm="1">
        <f t="array" ref="J132">IF(INDEX('申請表 Application Form'!$B$5:$Q$1048576,4+((ROW()-2)*6),6)=0,"",INDEX('申請表 Application Form'!$B$5:$Q$1048576,4+((ROW()-2)*6),6))</f>
        <v/>
      </c>
      <c r="K132" s="22" t="str" cm="1">
        <f t="array" ref="K132">IF(INDEX('申請表 Application Form'!$B$5:$Q$1048576,4+((ROW()-2)*6),7)=0,"",INDEX('申請表 Application Form'!$B$5:$Q$1048576,4+((ROW()-2)*6),7))</f>
        <v/>
      </c>
      <c r="L132" s="22" t="str" cm="1">
        <f t="array" ref="L132">IF(INDEX('申請表 Application Form'!$B$5:$Q$1048576,5+((ROW()-2)*6),6)=0,"",INDEX('申請表 Application Form'!$B$5:$Q$1048576,5+((ROW()-2)*6),6))</f>
        <v/>
      </c>
      <c r="M132" s="22" t="str" cm="1">
        <f t="array" ref="M132">IF(INDEX('申請表 Application Form'!$B$5:$Q$1048576,5+((ROW()-2)*6),7)=0,"",INDEX('申請表 Application Form'!$B$5:$Q$1048576,5+((ROW()-2)*6),7))</f>
        <v/>
      </c>
      <c r="N132" s="22" t="str" cm="1">
        <f t="array" ref="N132">IF(INDEX('申請表 Application Form'!$B$5:$Q$1048576,6+((ROW()-2)*6),6)=0,"",INDEX('申請表 Application Form'!$B$5:$Q$1048576,6+((ROW()-2)*6),6))</f>
        <v/>
      </c>
      <c r="O132" s="22" t="str" cm="1">
        <f t="array" ref="O132">IF(INDEX('申請表 Application Form'!$B$5:$Q$1048576,6+((ROW()-2)*6),7)=0,"",INDEX('申請表 Application Form'!$B$5:$Q$1048576,6+((ROW()-2)*6),7))</f>
        <v/>
      </c>
      <c r="P132" s="22" t="str" cm="1">
        <f t="array" ref="P132">IF(INDEX('申請表 Application Form'!$B$5:$Q$1048576,7+((ROW()-2)*6),6)=0,"",INDEX('申請表 Application Form'!$B$5:$Q$1048576,7+((ROW()-2)*6),6))</f>
        <v/>
      </c>
      <c r="Q132" s="22" t="str" cm="1">
        <f t="array" ref="Q132">IF(INDEX('申請表 Application Form'!$B$5:$Q$1048576,7+((ROW()-2)*6),7)=0,"",INDEX('申請表 Application Form'!$B$5:$Q$1048576,7+((ROW()-2)*6),7))</f>
        <v/>
      </c>
      <c r="R132" s="14" t="str" cm="1">
        <f t="array" ref="R132">IF(INDEX('申請表 Application Form'!$B$5:$Q$1048576,ROW()*6-10,COLUMN()-10)=0,"",INDEX('申請表 Application Form'!$B$5:$Q$1048576,ROW()*6-10,COLUMN()-10))</f>
        <v/>
      </c>
      <c r="S132" s="21" t="str" cm="1">
        <f t="array" ref="S132">IF(INDEX('申請表 Application Form'!$B$5:$Q$1048576,ROW()*6-10,COLUMN()-10)=0,"",INDEX('申請表 Application Form'!$B$5:$Q$1048576,ROW()*6-10,COLUMN()-10))</f>
        <v/>
      </c>
      <c r="T132" s="21" t="str" cm="1">
        <f t="array" ref="T132">IF(INDEX('申請表 Application Form'!$B$5:$Q$1048576,ROW()*6-10,COLUMN()-10)=0,"",INDEX('申請表 Application Form'!$B$5:$Q$1048576,ROW()*6-10,COLUMN()-10))</f>
        <v/>
      </c>
      <c r="U132" s="22" t="str" cm="1">
        <f t="array" ref="U132">IF(INDEX('申請表 Application Form'!$B$5:$Q$1048576,ROW()*6-10,COLUMN()-10)=0,"",INDEX('申請表 Application Form'!$B$5:$Q$1048576,ROW()*6-10,COLUMN()-10))</f>
        <v/>
      </c>
      <c r="V132" s="21" t="str" cm="1">
        <f t="array" ref="V132">IF(INDEX('申請表 Application Form'!$B$5:$Q$1048576,ROW()*6-10,COLUMN()-10)=0,"",INDEX('申請表 Application Form'!$B$5:$Q$1048576,ROW()*6-10,COLUMN()-10))</f>
        <v/>
      </c>
      <c r="W132" s="22" t="str" cm="1">
        <f t="array" ref="W132">INDEX('申請表 Application Form'!$B$5:$Q$1048576,ROW()*6-10,COLUMN()-10)</f>
        <v/>
      </c>
      <c r="X132" s="21" t="str" cm="1">
        <f t="array" ref="X132">IF(INDEX('申請表 Application Form'!$B$5:$Q$1048576,ROW()*6-10,COLUMN()-10)=0,"",INDEX('申請表 Application Form'!$B$5:$Q$1048576,ROW()*6-10,COLUMN()-10))</f>
        <v/>
      </c>
      <c r="Y132" s="21" t="str" cm="1">
        <f t="array" ref="Y132">INDEX('申請表 Application Form'!$B$5:$Q$1048576,ROW()*6-10,COLUMN()-10)</f>
        <v/>
      </c>
      <c r="Z132" s="22" t="str" cm="1">
        <f t="array" ref="Z132">IF(INDEX('申請表 Application Form'!$B$5:$Q$1048576,ROW()*6-10,COLUMN()-10)=0,"",INDEX('申請表 Application Form'!$B$5:$Q$1048576,ROW()*6-10,COLUMN()-10))</f>
        <v/>
      </c>
    </row>
    <row r="133" spans="1:26">
      <c r="A133" s="21" t="str" cm="1">
        <f t="array" ref="A133">INDEX('申請表 Application Form'!$B$5:$Q$1048576,ROW()*6-10,COLUMN())</f>
        <v/>
      </c>
      <c r="B133" s="22" t="str" cm="1">
        <f t="array" ref="B133">IF(INDEX('申請表 Application Form'!$B$5:$Q$1048576,ROW()*6-10,COLUMN())=0,"",INDEX('申請表 Application Form'!$B$5:$Q$1048576,ROW()*6-10,COLUMN()))</f>
        <v/>
      </c>
      <c r="C133" s="21" t="str" cm="1">
        <f t="array" ref="C133">IF(INDEX('申請表 Application Form'!$B$5:$Q$1048576,ROW()*6-10,COLUMN())=0,"",INDEX('申請表 Application Form'!$B$5:$Q$1048576,ROW()*6-10,COLUMN()))</f>
        <v/>
      </c>
      <c r="D133" s="22" t="str" cm="1">
        <f t="array" ref="D133">IF(INDEX('申請表 Application Form'!$B$5:$Q$1048576,ROW()*6-10,COLUMN())=0,"",INDEX('申請表 Application Form'!$B$5:$Q$1048576,ROW()*6-10,COLUMN()))</f>
        <v/>
      </c>
      <c r="E133" s="22" t="str" cm="1">
        <f t="array" ref="E133">INDEX('申請表 Application Form'!$B$5:$Q$1048576,2+((ROW()-2)*6),5)</f>
        <v xml:space="preserve"> </v>
      </c>
      <c r="F133" s="22" t="str" cm="1">
        <f t="array" ref="F133">IF(INDEX('申請表 Application Form'!$B$5:$Q$1048576,2+((ROW()-2)*6),6)=0,"",INDEX('申請表 Application Form'!$B$5:$Q$1048576,2+((ROW()-2)*6),6))</f>
        <v/>
      </c>
      <c r="G133" s="22" t="str" cm="1">
        <f t="array" ref="G133">IF(INDEX('申請表 Application Form'!$B$5:$Q$1048576,2+((ROW()-2)*6),7)=0,"",INDEX('申請表 Application Form'!$B$5:$Q$1048576,2+((ROW()-2)*6),7))</f>
        <v/>
      </c>
      <c r="H133" s="22" t="str" cm="1">
        <f t="array" ref="H133">IF(INDEX('申請表 Application Form'!$B$5:$Q$1048576,3+((ROW()-2)*6),6)=0,"",INDEX('申請表 Application Form'!$B$5:$Q$1048576,3+((ROW()-2)*6),6))</f>
        <v/>
      </c>
      <c r="I133" s="22" t="str" cm="1">
        <f t="array" ref="I133">IF(INDEX('申請表 Application Form'!$B$5:$Q$1048576,3+((ROW()-2)*6),7)=0,"",INDEX('申請表 Application Form'!$B$5:$Q$1048576,3+((ROW()-2)*6),7))</f>
        <v/>
      </c>
      <c r="J133" s="22" t="str" cm="1">
        <f t="array" ref="J133">IF(INDEX('申請表 Application Form'!$B$5:$Q$1048576,4+((ROW()-2)*6),6)=0,"",INDEX('申請表 Application Form'!$B$5:$Q$1048576,4+((ROW()-2)*6),6))</f>
        <v/>
      </c>
      <c r="K133" s="22" t="str" cm="1">
        <f t="array" ref="K133">IF(INDEX('申請表 Application Form'!$B$5:$Q$1048576,4+((ROW()-2)*6),7)=0,"",INDEX('申請表 Application Form'!$B$5:$Q$1048576,4+((ROW()-2)*6),7))</f>
        <v/>
      </c>
      <c r="L133" s="22" t="str" cm="1">
        <f t="array" ref="L133">IF(INDEX('申請表 Application Form'!$B$5:$Q$1048576,5+((ROW()-2)*6),6)=0,"",INDEX('申請表 Application Form'!$B$5:$Q$1048576,5+((ROW()-2)*6),6))</f>
        <v/>
      </c>
      <c r="M133" s="22" t="str" cm="1">
        <f t="array" ref="M133">IF(INDEX('申請表 Application Form'!$B$5:$Q$1048576,5+((ROW()-2)*6),7)=0,"",INDEX('申請表 Application Form'!$B$5:$Q$1048576,5+((ROW()-2)*6),7))</f>
        <v/>
      </c>
      <c r="N133" s="22" t="str" cm="1">
        <f t="array" ref="N133">IF(INDEX('申請表 Application Form'!$B$5:$Q$1048576,6+((ROW()-2)*6),6)=0,"",INDEX('申請表 Application Form'!$B$5:$Q$1048576,6+((ROW()-2)*6),6))</f>
        <v/>
      </c>
      <c r="O133" s="22" t="str" cm="1">
        <f t="array" ref="O133">IF(INDEX('申請表 Application Form'!$B$5:$Q$1048576,6+((ROW()-2)*6),7)=0,"",INDEX('申請表 Application Form'!$B$5:$Q$1048576,6+((ROW()-2)*6),7))</f>
        <v/>
      </c>
      <c r="P133" s="22" t="str" cm="1">
        <f t="array" ref="P133">IF(INDEX('申請表 Application Form'!$B$5:$Q$1048576,7+((ROW()-2)*6),6)=0,"",INDEX('申請表 Application Form'!$B$5:$Q$1048576,7+((ROW()-2)*6),6))</f>
        <v/>
      </c>
      <c r="Q133" s="22" t="str" cm="1">
        <f t="array" ref="Q133">IF(INDEX('申請表 Application Form'!$B$5:$Q$1048576,7+((ROW()-2)*6),7)=0,"",INDEX('申請表 Application Form'!$B$5:$Q$1048576,7+((ROW()-2)*6),7))</f>
        <v/>
      </c>
      <c r="R133" s="14" t="str" cm="1">
        <f t="array" ref="R133">IF(INDEX('申請表 Application Form'!$B$5:$Q$1048576,ROW()*6-10,COLUMN()-10)=0,"",INDEX('申請表 Application Form'!$B$5:$Q$1048576,ROW()*6-10,COLUMN()-10))</f>
        <v/>
      </c>
      <c r="S133" s="21" t="str" cm="1">
        <f t="array" ref="S133">IF(INDEX('申請表 Application Form'!$B$5:$Q$1048576,ROW()*6-10,COLUMN()-10)=0,"",INDEX('申請表 Application Form'!$B$5:$Q$1048576,ROW()*6-10,COLUMN()-10))</f>
        <v/>
      </c>
      <c r="T133" s="21" t="str" cm="1">
        <f t="array" ref="T133">IF(INDEX('申請表 Application Form'!$B$5:$Q$1048576,ROW()*6-10,COLUMN()-10)=0,"",INDEX('申請表 Application Form'!$B$5:$Q$1048576,ROW()*6-10,COLUMN()-10))</f>
        <v/>
      </c>
      <c r="U133" s="22" t="str" cm="1">
        <f t="array" ref="U133">IF(INDEX('申請表 Application Form'!$B$5:$Q$1048576,ROW()*6-10,COLUMN()-10)=0,"",INDEX('申請表 Application Form'!$B$5:$Q$1048576,ROW()*6-10,COLUMN()-10))</f>
        <v/>
      </c>
      <c r="V133" s="21" t="str" cm="1">
        <f t="array" ref="V133">IF(INDEX('申請表 Application Form'!$B$5:$Q$1048576,ROW()*6-10,COLUMN()-10)=0,"",INDEX('申請表 Application Form'!$B$5:$Q$1048576,ROW()*6-10,COLUMN()-10))</f>
        <v/>
      </c>
      <c r="W133" s="22" t="str" cm="1">
        <f t="array" ref="W133">INDEX('申請表 Application Form'!$B$5:$Q$1048576,ROW()*6-10,COLUMN()-10)</f>
        <v/>
      </c>
      <c r="X133" s="21" t="str" cm="1">
        <f t="array" ref="X133">IF(INDEX('申請表 Application Form'!$B$5:$Q$1048576,ROW()*6-10,COLUMN()-10)=0,"",INDEX('申請表 Application Form'!$B$5:$Q$1048576,ROW()*6-10,COLUMN()-10))</f>
        <v/>
      </c>
      <c r="Y133" s="21" t="str" cm="1">
        <f t="array" ref="Y133">INDEX('申請表 Application Form'!$B$5:$Q$1048576,ROW()*6-10,COLUMN()-10)</f>
        <v/>
      </c>
      <c r="Z133" s="22" t="str" cm="1">
        <f t="array" ref="Z133">IF(INDEX('申請表 Application Form'!$B$5:$Q$1048576,ROW()*6-10,COLUMN()-10)=0,"",INDEX('申請表 Application Form'!$B$5:$Q$1048576,ROW()*6-10,COLUMN()-10))</f>
        <v/>
      </c>
    </row>
    <row r="134" spans="1:26">
      <c r="A134" s="21" t="str" cm="1">
        <f t="array" ref="A134">INDEX('申請表 Application Form'!$B$5:$Q$1048576,ROW()*6-10,COLUMN())</f>
        <v/>
      </c>
      <c r="B134" s="22" t="str" cm="1">
        <f t="array" ref="B134">IF(INDEX('申請表 Application Form'!$B$5:$Q$1048576,ROW()*6-10,COLUMN())=0,"",INDEX('申請表 Application Form'!$B$5:$Q$1048576,ROW()*6-10,COLUMN()))</f>
        <v/>
      </c>
      <c r="C134" s="21" t="str" cm="1">
        <f t="array" ref="C134">IF(INDEX('申請表 Application Form'!$B$5:$Q$1048576,ROW()*6-10,COLUMN())=0,"",INDEX('申請表 Application Form'!$B$5:$Q$1048576,ROW()*6-10,COLUMN()))</f>
        <v/>
      </c>
      <c r="D134" s="22" t="str" cm="1">
        <f t="array" ref="D134">IF(INDEX('申請表 Application Form'!$B$5:$Q$1048576,ROW()*6-10,COLUMN())=0,"",INDEX('申請表 Application Form'!$B$5:$Q$1048576,ROW()*6-10,COLUMN()))</f>
        <v/>
      </c>
      <c r="E134" s="22" t="str" cm="1">
        <f t="array" ref="E134">INDEX('申請表 Application Form'!$B$5:$Q$1048576,2+((ROW()-2)*6),5)</f>
        <v xml:space="preserve"> </v>
      </c>
      <c r="F134" s="22" t="str" cm="1">
        <f t="array" ref="F134">IF(INDEX('申請表 Application Form'!$B$5:$Q$1048576,2+((ROW()-2)*6),6)=0,"",INDEX('申請表 Application Form'!$B$5:$Q$1048576,2+((ROW()-2)*6),6))</f>
        <v/>
      </c>
      <c r="G134" s="22" t="str" cm="1">
        <f t="array" ref="G134">IF(INDEX('申請表 Application Form'!$B$5:$Q$1048576,2+((ROW()-2)*6),7)=0,"",INDEX('申請表 Application Form'!$B$5:$Q$1048576,2+((ROW()-2)*6),7))</f>
        <v/>
      </c>
      <c r="H134" s="22" t="str" cm="1">
        <f t="array" ref="H134">IF(INDEX('申請表 Application Form'!$B$5:$Q$1048576,3+((ROW()-2)*6),6)=0,"",INDEX('申請表 Application Form'!$B$5:$Q$1048576,3+((ROW()-2)*6),6))</f>
        <v/>
      </c>
      <c r="I134" s="22" t="str" cm="1">
        <f t="array" ref="I134">IF(INDEX('申請表 Application Form'!$B$5:$Q$1048576,3+((ROW()-2)*6),7)=0,"",INDEX('申請表 Application Form'!$B$5:$Q$1048576,3+((ROW()-2)*6),7))</f>
        <v/>
      </c>
      <c r="J134" s="22" t="str" cm="1">
        <f t="array" ref="J134">IF(INDEX('申請表 Application Form'!$B$5:$Q$1048576,4+((ROW()-2)*6),6)=0,"",INDEX('申請表 Application Form'!$B$5:$Q$1048576,4+((ROW()-2)*6),6))</f>
        <v/>
      </c>
      <c r="K134" s="22" t="str" cm="1">
        <f t="array" ref="K134">IF(INDEX('申請表 Application Form'!$B$5:$Q$1048576,4+((ROW()-2)*6),7)=0,"",INDEX('申請表 Application Form'!$B$5:$Q$1048576,4+((ROW()-2)*6),7))</f>
        <v/>
      </c>
      <c r="L134" s="22" t="str" cm="1">
        <f t="array" ref="L134">IF(INDEX('申請表 Application Form'!$B$5:$Q$1048576,5+((ROW()-2)*6),6)=0,"",INDEX('申請表 Application Form'!$B$5:$Q$1048576,5+((ROW()-2)*6),6))</f>
        <v/>
      </c>
      <c r="M134" s="22" t="str" cm="1">
        <f t="array" ref="M134">IF(INDEX('申請表 Application Form'!$B$5:$Q$1048576,5+((ROW()-2)*6),7)=0,"",INDEX('申請表 Application Form'!$B$5:$Q$1048576,5+((ROW()-2)*6),7))</f>
        <v/>
      </c>
      <c r="N134" s="22" t="str" cm="1">
        <f t="array" ref="N134">IF(INDEX('申請表 Application Form'!$B$5:$Q$1048576,6+((ROW()-2)*6),6)=0,"",INDEX('申請表 Application Form'!$B$5:$Q$1048576,6+((ROW()-2)*6),6))</f>
        <v/>
      </c>
      <c r="O134" s="22" t="str" cm="1">
        <f t="array" ref="O134">IF(INDEX('申請表 Application Form'!$B$5:$Q$1048576,6+((ROW()-2)*6),7)=0,"",INDEX('申請表 Application Form'!$B$5:$Q$1048576,6+((ROW()-2)*6),7))</f>
        <v/>
      </c>
      <c r="P134" s="22" t="str" cm="1">
        <f t="array" ref="P134">IF(INDEX('申請表 Application Form'!$B$5:$Q$1048576,7+((ROW()-2)*6),6)=0,"",INDEX('申請表 Application Form'!$B$5:$Q$1048576,7+((ROW()-2)*6),6))</f>
        <v/>
      </c>
      <c r="Q134" s="22" t="str" cm="1">
        <f t="array" ref="Q134">IF(INDEX('申請表 Application Form'!$B$5:$Q$1048576,7+((ROW()-2)*6),7)=0,"",INDEX('申請表 Application Form'!$B$5:$Q$1048576,7+((ROW()-2)*6),7))</f>
        <v/>
      </c>
      <c r="R134" s="14" t="str" cm="1">
        <f t="array" ref="R134">IF(INDEX('申請表 Application Form'!$B$5:$Q$1048576,ROW()*6-10,COLUMN()-10)=0,"",INDEX('申請表 Application Form'!$B$5:$Q$1048576,ROW()*6-10,COLUMN()-10))</f>
        <v/>
      </c>
      <c r="S134" s="21" t="str" cm="1">
        <f t="array" ref="S134">IF(INDEX('申請表 Application Form'!$B$5:$Q$1048576,ROW()*6-10,COLUMN()-10)=0,"",INDEX('申請表 Application Form'!$B$5:$Q$1048576,ROW()*6-10,COLUMN()-10))</f>
        <v/>
      </c>
      <c r="T134" s="21" t="str" cm="1">
        <f t="array" ref="T134">IF(INDEX('申請表 Application Form'!$B$5:$Q$1048576,ROW()*6-10,COLUMN()-10)=0,"",INDEX('申請表 Application Form'!$B$5:$Q$1048576,ROW()*6-10,COLUMN()-10))</f>
        <v/>
      </c>
      <c r="U134" s="22" t="str" cm="1">
        <f t="array" ref="U134">IF(INDEX('申請表 Application Form'!$B$5:$Q$1048576,ROW()*6-10,COLUMN()-10)=0,"",INDEX('申請表 Application Form'!$B$5:$Q$1048576,ROW()*6-10,COLUMN()-10))</f>
        <v/>
      </c>
      <c r="V134" s="21" t="str" cm="1">
        <f t="array" ref="V134">IF(INDEX('申請表 Application Form'!$B$5:$Q$1048576,ROW()*6-10,COLUMN()-10)=0,"",INDEX('申請表 Application Form'!$B$5:$Q$1048576,ROW()*6-10,COLUMN()-10))</f>
        <v/>
      </c>
      <c r="W134" s="22" t="str" cm="1">
        <f t="array" ref="W134">INDEX('申請表 Application Form'!$B$5:$Q$1048576,ROW()*6-10,COLUMN()-10)</f>
        <v/>
      </c>
      <c r="X134" s="21" t="str" cm="1">
        <f t="array" ref="X134">IF(INDEX('申請表 Application Form'!$B$5:$Q$1048576,ROW()*6-10,COLUMN()-10)=0,"",INDEX('申請表 Application Form'!$B$5:$Q$1048576,ROW()*6-10,COLUMN()-10))</f>
        <v/>
      </c>
      <c r="Y134" s="21" t="str" cm="1">
        <f t="array" ref="Y134">INDEX('申請表 Application Form'!$B$5:$Q$1048576,ROW()*6-10,COLUMN()-10)</f>
        <v/>
      </c>
      <c r="Z134" s="22" t="str" cm="1">
        <f t="array" ref="Z134">IF(INDEX('申請表 Application Form'!$B$5:$Q$1048576,ROW()*6-10,COLUMN()-10)=0,"",INDEX('申請表 Application Form'!$B$5:$Q$1048576,ROW()*6-10,COLUMN()-10))</f>
        <v/>
      </c>
    </row>
    <row r="135" spans="1:26">
      <c r="A135" s="21" t="str" cm="1">
        <f t="array" ref="A135">INDEX('申請表 Application Form'!$B$5:$Q$1048576,ROW()*6-10,COLUMN())</f>
        <v/>
      </c>
      <c r="B135" s="22" t="str" cm="1">
        <f t="array" ref="B135">IF(INDEX('申請表 Application Form'!$B$5:$Q$1048576,ROW()*6-10,COLUMN())=0,"",INDEX('申請表 Application Form'!$B$5:$Q$1048576,ROW()*6-10,COLUMN()))</f>
        <v/>
      </c>
      <c r="C135" s="21" t="str" cm="1">
        <f t="array" ref="C135">IF(INDEX('申請表 Application Form'!$B$5:$Q$1048576,ROW()*6-10,COLUMN())=0,"",INDEX('申請表 Application Form'!$B$5:$Q$1048576,ROW()*6-10,COLUMN()))</f>
        <v/>
      </c>
      <c r="D135" s="22" t="str" cm="1">
        <f t="array" ref="D135">IF(INDEX('申請表 Application Form'!$B$5:$Q$1048576,ROW()*6-10,COLUMN())=0,"",INDEX('申請表 Application Form'!$B$5:$Q$1048576,ROW()*6-10,COLUMN()))</f>
        <v/>
      </c>
      <c r="E135" s="22" t="str" cm="1">
        <f t="array" ref="E135">INDEX('申請表 Application Form'!$B$5:$Q$1048576,2+((ROW()-2)*6),5)</f>
        <v xml:space="preserve"> </v>
      </c>
      <c r="F135" s="22" t="str" cm="1">
        <f t="array" ref="F135">IF(INDEX('申請表 Application Form'!$B$5:$Q$1048576,2+((ROW()-2)*6),6)=0,"",INDEX('申請表 Application Form'!$B$5:$Q$1048576,2+((ROW()-2)*6),6))</f>
        <v/>
      </c>
      <c r="G135" s="22" t="str" cm="1">
        <f t="array" ref="G135">IF(INDEX('申請表 Application Form'!$B$5:$Q$1048576,2+((ROW()-2)*6),7)=0,"",INDEX('申請表 Application Form'!$B$5:$Q$1048576,2+((ROW()-2)*6),7))</f>
        <v/>
      </c>
      <c r="H135" s="22" t="str" cm="1">
        <f t="array" ref="H135">IF(INDEX('申請表 Application Form'!$B$5:$Q$1048576,3+((ROW()-2)*6),6)=0,"",INDEX('申請表 Application Form'!$B$5:$Q$1048576,3+((ROW()-2)*6),6))</f>
        <v/>
      </c>
      <c r="I135" s="22" t="str" cm="1">
        <f t="array" ref="I135">IF(INDEX('申請表 Application Form'!$B$5:$Q$1048576,3+((ROW()-2)*6),7)=0,"",INDEX('申請表 Application Form'!$B$5:$Q$1048576,3+((ROW()-2)*6),7))</f>
        <v/>
      </c>
      <c r="J135" s="22" t="str" cm="1">
        <f t="array" ref="J135">IF(INDEX('申請表 Application Form'!$B$5:$Q$1048576,4+((ROW()-2)*6),6)=0,"",INDEX('申請表 Application Form'!$B$5:$Q$1048576,4+((ROW()-2)*6),6))</f>
        <v/>
      </c>
      <c r="K135" s="22" t="str" cm="1">
        <f t="array" ref="K135">IF(INDEX('申請表 Application Form'!$B$5:$Q$1048576,4+((ROW()-2)*6),7)=0,"",INDEX('申請表 Application Form'!$B$5:$Q$1048576,4+((ROW()-2)*6),7))</f>
        <v/>
      </c>
      <c r="L135" s="22" t="str" cm="1">
        <f t="array" ref="L135">IF(INDEX('申請表 Application Form'!$B$5:$Q$1048576,5+((ROW()-2)*6),6)=0,"",INDEX('申請表 Application Form'!$B$5:$Q$1048576,5+((ROW()-2)*6),6))</f>
        <v/>
      </c>
      <c r="M135" s="22" t="str" cm="1">
        <f t="array" ref="M135">IF(INDEX('申請表 Application Form'!$B$5:$Q$1048576,5+((ROW()-2)*6),7)=0,"",INDEX('申請表 Application Form'!$B$5:$Q$1048576,5+((ROW()-2)*6),7))</f>
        <v/>
      </c>
      <c r="N135" s="22" t="str" cm="1">
        <f t="array" ref="N135">IF(INDEX('申請表 Application Form'!$B$5:$Q$1048576,6+((ROW()-2)*6),6)=0,"",INDEX('申請表 Application Form'!$B$5:$Q$1048576,6+((ROW()-2)*6),6))</f>
        <v/>
      </c>
      <c r="O135" s="22" t="str" cm="1">
        <f t="array" ref="O135">IF(INDEX('申請表 Application Form'!$B$5:$Q$1048576,6+((ROW()-2)*6),7)=0,"",INDEX('申請表 Application Form'!$B$5:$Q$1048576,6+((ROW()-2)*6),7))</f>
        <v/>
      </c>
      <c r="P135" s="22" t="str" cm="1">
        <f t="array" ref="P135">IF(INDEX('申請表 Application Form'!$B$5:$Q$1048576,7+((ROW()-2)*6),6)=0,"",INDEX('申請表 Application Form'!$B$5:$Q$1048576,7+((ROW()-2)*6),6))</f>
        <v/>
      </c>
      <c r="Q135" s="22" t="str" cm="1">
        <f t="array" ref="Q135">IF(INDEX('申請表 Application Form'!$B$5:$Q$1048576,7+((ROW()-2)*6),7)=0,"",INDEX('申請表 Application Form'!$B$5:$Q$1048576,7+((ROW()-2)*6),7))</f>
        <v/>
      </c>
      <c r="R135" s="14" t="str" cm="1">
        <f t="array" ref="R135">IF(INDEX('申請表 Application Form'!$B$5:$Q$1048576,ROW()*6-10,COLUMN()-10)=0,"",INDEX('申請表 Application Form'!$B$5:$Q$1048576,ROW()*6-10,COLUMN()-10))</f>
        <v/>
      </c>
      <c r="S135" s="21" t="str" cm="1">
        <f t="array" ref="S135">IF(INDEX('申請表 Application Form'!$B$5:$Q$1048576,ROW()*6-10,COLUMN()-10)=0,"",INDEX('申請表 Application Form'!$B$5:$Q$1048576,ROW()*6-10,COLUMN()-10))</f>
        <v/>
      </c>
      <c r="T135" s="21" t="str" cm="1">
        <f t="array" ref="T135">IF(INDEX('申請表 Application Form'!$B$5:$Q$1048576,ROW()*6-10,COLUMN()-10)=0,"",INDEX('申請表 Application Form'!$B$5:$Q$1048576,ROW()*6-10,COLUMN()-10))</f>
        <v/>
      </c>
      <c r="U135" s="22" t="str" cm="1">
        <f t="array" ref="U135">IF(INDEX('申請表 Application Form'!$B$5:$Q$1048576,ROW()*6-10,COLUMN()-10)=0,"",INDEX('申請表 Application Form'!$B$5:$Q$1048576,ROW()*6-10,COLUMN()-10))</f>
        <v/>
      </c>
      <c r="V135" s="21" t="str" cm="1">
        <f t="array" ref="V135">IF(INDEX('申請表 Application Form'!$B$5:$Q$1048576,ROW()*6-10,COLUMN()-10)=0,"",INDEX('申請表 Application Form'!$B$5:$Q$1048576,ROW()*6-10,COLUMN()-10))</f>
        <v/>
      </c>
      <c r="W135" s="22" t="str" cm="1">
        <f t="array" ref="W135">INDEX('申請表 Application Form'!$B$5:$Q$1048576,ROW()*6-10,COLUMN()-10)</f>
        <v/>
      </c>
      <c r="X135" s="21" t="str" cm="1">
        <f t="array" ref="X135">IF(INDEX('申請表 Application Form'!$B$5:$Q$1048576,ROW()*6-10,COLUMN()-10)=0,"",INDEX('申請表 Application Form'!$B$5:$Q$1048576,ROW()*6-10,COLUMN()-10))</f>
        <v/>
      </c>
      <c r="Y135" s="21" t="str" cm="1">
        <f t="array" ref="Y135">INDEX('申請表 Application Form'!$B$5:$Q$1048576,ROW()*6-10,COLUMN()-10)</f>
        <v/>
      </c>
      <c r="Z135" s="22" t="str" cm="1">
        <f t="array" ref="Z135">IF(INDEX('申請表 Application Form'!$B$5:$Q$1048576,ROW()*6-10,COLUMN()-10)=0,"",INDEX('申請表 Application Form'!$B$5:$Q$1048576,ROW()*6-10,COLUMN()-10))</f>
        <v/>
      </c>
    </row>
    <row r="136" spans="1:26">
      <c r="A136" s="21" t="str" cm="1">
        <f t="array" ref="A136">INDEX('申請表 Application Form'!$B$5:$Q$1048576,ROW()*6-10,COLUMN())</f>
        <v/>
      </c>
      <c r="B136" s="22" t="str" cm="1">
        <f t="array" ref="B136">IF(INDEX('申請表 Application Form'!$B$5:$Q$1048576,ROW()*6-10,COLUMN())=0,"",INDEX('申請表 Application Form'!$B$5:$Q$1048576,ROW()*6-10,COLUMN()))</f>
        <v/>
      </c>
      <c r="C136" s="21" t="str" cm="1">
        <f t="array" ref="C136">IF(INDEX('申請表 Application Form'!$B$5:$Q$1048576,ROW()*6-10,COLUMN())=0,"",INDEX('申請表 Application Form'!$B$5:$Q$1048576,ROW()*6-10,COLUMN()))</f>
        <v/>
      </c>
      <c r="D136" s="22" t="str" cm="1">
        <f t="array" ref="D136">IF(INDEX('申請表 Application Form'!$B$5:$Q$1048576,ROW()*6-10,COLUMN())=0,"",INDEX('申請表 Application Form'!$B$5:$Q$1048576,ROW()*6-10,COLUMN()))</f>
        <v/>
      </c>
      <c r="E136" s="22" t="str" cm="1">
        <f t="array" ref="E136">INDEX('申請表 Application Form'!$B$5:$Q$1048576,2+((ROW()-2)*6),5)</f>
        <v xml:space="preserve"> </v>
      </c>
      <c r="F136" s="22" t="str" cm="1">
        <f t="array" ref="F136">IF(INDEX('申請表 Application Form'!$B$5:$Q$1048576,2+((ROW()-2)*6),6)=0,"",INDEX('申請表 Application Form'!$B$5:$Q$1048576,2+((ROW()-2)*6),6))</f>
        <v/>
      </c>
      <c r="G136" s="22" t="str" cm="1">
        <f t="array" ref="G136">IF(INDEX('申請表 Application Form'!$B$5:$Q$1048576,2+((ROW()-2)*6),7)=0,"",INDEX('申請表 Application Form'!$B$5:$Q$1048576,2+((ROW()-2)*6),7))</f>
        <v/>
      </c>
      <c r="H136" s="22" t="str" cm="1">
        <f t="array" ref="H136">IF(INDEX('申請表 Application Form'!$B$5:$Q$1048576,3+((ROW()-2)*6),6)=0,"",INDEX('申請表 Application Form'!$B$5:$Q$1048576,3+((ROW()-2)*6),6))</f>
        <v/>
      </c>
      <c r="I136" s="22" t="str" cm="1">
        <f t="array" ref="I136">IF(INDEX('申請表 Application Form'!$B$5:$Q$1048576,3+((ROW()-2)*6),7)=0,"",INDEX('申請表 Application Form'!$B$5:$Q$1048576,3+((ROW()-2)*6),7))</f>
        <v/>
      </c>
      <c r="J136" s="22" t="str" cm="1">
        <f t="array" ref="J136">IF(INDEX('申請表 Application Form'!$B$5:$Q$1048576,4+((ROW()-2)*6),6)=0,"",INDEX('申請表 Application Form'!$B$5:$Q$1048576,4+((ROW()-2)*6),6))</f>
        <v/>
      </c>
      <c r="K136" s="22" t="str" cm="1">
        <f t="array" ref="K136">IF(INDEX('申請表 Application Form'!$B$5:$Q$1048576,4+((ROW()-2)*6),7)=0,"",INDEX('申請表 Application Form'!$B$5:$Q$1048576,4+((ROW()-2)*6),7))</f>
        <v/>
      </c>
      <c r="L136" s="22" t="str" cm="1">
        <f t="array" ref="L136">IF(INDEX('申請表 Application Form'!$B$5:$Q$1048576,5+((ROW()-2)*6),6)=0,"",INDEX('申請表 Application Form'!$B$5:$Q$1048576,5+((ROW()-2)*6),6))</f>
        <v/>
      </c>
      <c r="M136" s="22" t="str" cm="1">
        <f t="array" ref="M136">IF(INDEX('申請表 Application Form'!$B$5:$Q$1048576,5+((ROW()-2)*6),7)=0,"",INDEX('申請表 Application Form'!$B$5:$Q$1048576,5+((ROW()-2)*6),7))</f>
        <v/>
      </c>
      <c r="N136" s="22" t="str" cm="1">
        <f t="array" ref="N136">IF(INDEX('申請表 Application Form'!$B$5:$Q$1048576,6+((ROW()-2)*6),6)=0,"",INDEX('申請表 Application Form'!$B$5:$Q$1048576,6+((ROW()-2)*6),6))</f>
        <v/>
      </c>
      <c r="O136" s="22" t="str" cm="1">
        <f t="array" ref="O136">IF(INDEX('申請表 Application Form'!$B$5:$Q$1048576,6+((ROW()-2)*6),7)=0,"",INDEX('申請表 Application Form'!$B$5:$Q$1048576,6+((ROW()-2)*6),7))</f>
        <v/>
      </c>
      <c r="P136" s="22" t="str" cm="1">
        <f t="array" ref="P136">IF(INDEX('申請表 Application Form'!$B$5:$Q$1048576,7+((ROW()-2)*6),6)=0,"",INDEX('申請表 Application Form'!$B$5:$Q$1048576,7+((ROW()-2)*6),6))</f>
        <v/>
      </c>
      <c r="Q136" s="22" t="str" cm="1">
        <f t="array" ref="Q136">IF(INDEX('申請表 Application Form'!$B$5:$Q$1048576,7+((ROW()-2)*6),7)=0,"",INDEX('申請表 Application Form'!$B$5:$Q$1048576,7+((ROW()-2)*6),7))</f>
        <v/>
      </c>
      <c r="R136" s="14" t="str" cm="1">
        <f t="array" ref="R136">IF(INDEX('申請表 Application Form'!$B$5:$Q$1048576,ROW()*6-10,COLUMN()-10)=0,"",INDEX('申請表 Application Form'!$B$5:$Q$1048576,ROW()*6-10,COLUMN()-10))</f>
        <v/>
      </c>
      <c r="S136" s="21" t="str" cm="1">
        <f t="array" ref="S136">IF(INDEX('申請表 Application Form'!$B$5:$Q$1048576,ROW()*6-10,COLUMN()-10)=0,"",INDEX('申請表 Application Form'!$B$5:$Q$1048576,ROW()*6-10,COLUMN()-10))</f>
        <v/>
      </c>
      <c r="T136" s="21" t="str" cm="1">
        <f t="array" ref="T136">IF(INDEX('申請表 Application Form'!$B$5:$Q$1048576,ROW()*6-10,COLUMN()-10)=0,"",INDEX('申請表 Application Form'!$B$5:$Q$1048576,ROW()*6-10,COLUMN()-10))</f>
        <v/>
      </c>
      <c r="U136" s="22" t="str" cm="1">
        <f t="array" ref="U136">IF(INDEX('申請表 Application Form'!$B$5:$Q$1048576,ROW()*6-10,COLUMN()-10)=0,"",INDEX('申請表 Application Form'!$B$5:$Q$1048576,ROW()*6-10,COLUMN()-10))</f>
        <v/>
      </c>
      <c r="V136" s="21" t="str" cm="1">
        <f t="array" ref="V136">IF(INDEX('申請表 Application Form'!$B$5:$Q$1048576,ROW()*6-10,COLUMN()-10)=0,"",INDEX('申請表 Application Form'!$B$5:$Q$1048576,ROW()*6-10,COLUMN()-10))</f>
        <v/>
      </c>
      <c r="W136" s="22" t="str" cm="1">
        <f t="array" ref="W136">INDEX('申請表 Application Form'!$B$5:$Q$1048576,ROW()*6-10,COLUMN()-10)</f>
        <v/>
      </c>
      <c r="X136" s="21" t="str" cm="1">
        <f t="array" ref="X136">IF(INDEX('申請表 Application Form'!$B$5:$Q$1048576,ROW()*6-10,COLUMN()-10)=0,"",INDEX('申請表 Application Form'!$B$5:$Q$1048576,ROW()*6-10,COLUMN()-10))</f>
        <v/>
      </c>
      <c r="Y136" s="21" t="str" cm="1">
        <f t="array" ref="Y136">INDEX('申請表 Application Form'!$B$5:$Q$1048576,ROW()*6-10,COLUMN()-10)</f>
        <v/>
      </c>
      <c r="Z136" s="22" t="str" cm="1">
        <f t="array" ref="Z136">IF(INDEX('申請表 Application Form'!$B$5:$Q$1048576,ROW()*6-10,COLUMN()-10)=0,"",INDEX('申請表 Application Form'!$B$5:$Q$1048576,ROW()*6-10,COLUMN()-10))</f>
        <v/>
      </c>
    </row>
    <row r="137" spans="1:26">
      <c r="A137" s="21" t="str" cm="1">
        <f t="array" ref="A137">INDEX('申請表 Application Form'!$B$5:$Q$1048576,ROW()*6-10,COLUMN())</f>
        <v/>
      </c>
      <c r="B137" s="22" t="str" cm="1">
        <f t="array" ref="B137">IF(INDEX('申請表 Application Form'!$B$5:$Q$1048576,ROW()*6-10,COLUMN())=0,"",INDEX('申請表 Application Form'!$B$5:$Q$1048576,ROW()*6-10,COLUMN()))</f>
        <v/>
      </c>
      <c r="C137" s="21" t="str" cm="1">
        <f t="array" ref="C137">IF(INDEX('申請表 Application Form'!$B$5:$Q$1048576,ROW()*6-10,COLUMN())=0,"",INDEX('申請表 Application Form'!$B$5:$Q$1048576,ROW()*6-10,COLUMN()))</f>
        <v/>
      </c>
      <c r="D137" s="22" t="str" cm="1">
        <f t="array" ref="D137">IF(INDEX('申請表 Application Form'!$B$5:$Q$1048576,ROW()*6-10,COLUMN())=0,"",INDEX('申請表 Application Form'!$B$5:$Q$1048576,ROW()*6-10,COLUMN()))</f>
        <v/>
      </c>
      <c r="E137" s="22" t="str" cm="1">
        <f t="array" ref="E137">INDEX('申請表 Application Form'!$B$5:$Q$1048576,2+((ROW()-2)*6),5)</f>
        <v xml:space="preserve"> </v>
      </c>
      <c r="F137" s="22" t="str" cm="1">
        <f t="array" ref="F137">IF(INDEX('申請表 Application Form'!$B$5:$Q$1048576,2+((ROW()-2)*6),6)=0,"",INDEX('申請表 Application Form'!$B$5:$Q$1048576,2+((ROW()-2)*6),6))</f>
        <v/>
      </c>
      <c r="G137" s="22" t="str" cm="1">
        <f t="array" ref="G137">IF(INDEX('申請表 Application Form'!$B$5:$Q$1048576,2+((ROW()-2)*6),7)=0,"",INDEX('申請表 Application Form'!$B$5:$Q$1048576,2+((ROW()-2)*6),7))</f>
        <v/>
      </c>
      <c r="H137" s="22" t="str" cm="1">
        <f t="array" ref="H137">IF(INDEX('申請表 Application Form'!$B$5:$Q$1048576,3+((ROW()-2)*6),6)=0,"",INDEX('申請表 Application Form'!$B$5:$Q$1048576,3+((ROW()-2)*6),6))</f>
        <v/>
      </c>
      <c r="I137" s="22" t="str" cm="1">
        <f t="array" ref="I137">IF(INDEX('申請表 Application Form'!$B$5:$Q$1048576,3+((ROW()-2)*6),7)=0,"",INDEX('申請表 Application Form'!$B$5:$Q$1048576,3+((ROW()-2)*6),7))</f>
        <v/>
      </c>
      <c r="J137" s="22" t="str" cm="1">
        <f t="array" ref="J137">IF(INDEX('申請表 Application Form'!$B$5:$Q$1048576,4+((ROW()-2)*6),6)=0,"",INDEX('申請表 Application Form'!$B$5:$Q$1048576,4+((ROW()-2)*6),6))</f>
        <v/>
      </c>
      <c r="K137" s="22" t="str" cm="1">
        <f t="array" ref="K137">IF(INDEX('申請表 Application Form'!$B$5:$Q$1048576,4+((ROW()-2)*6),7)=0,"",INDEX('申請表 Application Form'!$B$5:$Q$1048576,4+((ROW()-2)*6),7))</f>
        <v/>
      </c>
      <c r="L137" s="22" t="str" cm="1">
        <f t="array" ref="L137">IF(INDEX('申請表 Application Form'!$B$5:$Q$1048576,5+((ROW()-2)*6),6)=0,"",INDEX('申請表 Application Form'!$B$5:$Q$1048576,5+((ROW()-2)*6),6))</f>
        <v/>
      </c>
      <c r="M137" s="22" t="str" cm="1">
        <f t="array" ref="M137">IF(INDEX('申請表 Application Form'!$B$5:$Q$1048576,5+((ROW()-2)*6),7)=0,"",INDEX('申請表 Application Form'!$B$5:$Q$1048576,5+((ROW()-2)*6),7))</f>
        <v/>
      </c>
      <c r="N137" s="22" t="str" cm="1">
        <f t="array" ref="N137">IF(INDEX('申請表 Application Form'!$B$5:$Q$1048576,6+((ROW()-2)*6),6)=0,"",INDEX('申請表 Application Form'!$B$5:$Q$1048576,6+((ROW()-2)*6),6))</f>
        <v/>
      </c>
      <c r="O137" s="22" t="str" cm="1">
        <f t="array" ref="O137">IF(INDEX('申請表 Application Form'!$B$5:$Q$1048576,6+((ROW()-2)*6),7)=0,"",INDEX('申請表 Application Form'!$B$5:$Q$1048576,6+((ROW()-2)*6),7))</f>
        <v/>
      </c>
      <c r="P137" s="22" t="str" cm="1">
        <f t="array" ref="P137">IF(INDEX('申請表 Application Form'!$B$5:$Q$1048576,7+((ROW()-2)*6),6)=0,"",INDEX('申請表 Application Form'!$B$5:$Q$1048576,7+((ROW()-2)*6),6))</f>
        <v/>
      </c>
      <c r="Q137" s="22" t="str" cm="1">
        <f t="array" ref="Q137">IF(INDEX('申請表 Application Form'!$B$5:$Q$1048576,7+((ROW()-2)*6),7)=0,"",INDEX('申請表 Application Form'!$B$5:$Q$1048576,7+((ROW()-2)*6),7))</f>
        <v/>
      </c>
      <c r="R137" s="14" t="str" cm="1">
        <f t="array" ref="R137">IF(INDEX('申請表 Application Form'!$B$5:$Q$1048576,ROW()*6-10,COLUMN()-10)=0,"",INDEX('申請表 Application Form'!$B$5:$Q$1048576,ROW()*6-10,COLUMN()-10))</f>
        <v/>
      </c>
      <c r="S137" s="21" t="str" cm="1">
        <f t="array" ref="S137">IF(INDEX('申請表 Application Form'!$B$5:$Q$1048576,ROW()*6-10,COLUMN()-10)=0,"",INDEX('申請表 Application Form'!$B$5:$Q$1048576,ROW()*6-10,COLUMN()-10))</f>
        <v/>
      </c>
      <c r="T137" s="21" t="str" cm="1">
        <f t="array" ref="T137">IF(INDEX('申請表 Application Form'!$B$5:$Q$1048576,ROW()*6-10,COLUMN()-10)=0,"",INDEX('申請表 Application Form'!$B$5:$Q$1048576,ROW()*6-10,COLUMN()-10))</f>
        <v/>
      </c>
      <c r="U137" s="22" t="str" cm="1">
        <f t="array" ref="U137">IF(INDEX('申請表 Application Form'!$B$5:$Q$1048576,ROW()*6-10,COLUMN()-10)=0,"",INDEX('申請表 Application Form'!$B$5:$Q$1048576,ROW()*6-10,COLUMN()-10))</f>
        <v/>
      </c>
      <c r="V137" s="21" t="str" cm="1">
        <f t="array" ref="V137">IF(INDEX('申請表 Application Form'!$B$5:$Q$1048576,ROW()*6-10,COLUMN()-10)=0,"",INDEX('申請表 Application Form'!$B$5:$Q$1048576,ROW()*6-10,COLUMN()-10))</f>
        <v/>
      </c>
      <c r="W137" s="22" t="str" cm="1">
        <f t="array" ref="W137">INDEX('申請表 Application Form'!$B$5:$Q$1048576,ROW()*6-10,COLUMN()-10)</f>
        <v/>
      </c>
      <c r="X137" s="21" t="str" cm="1">
        <f t="array" ref="X137">IF(INDEX('申請表 Application Form'!$B$5:$Q$1048576,ROW()*6-10,COLUMN()-10)=0,"",INDEX('申請表 Application Form'!$B$5:$Q$1048576,ROW()*6-10,COLUMN()-10))</f>
        <v/>
      </c>
      <c r="Y137" s="21" t="str" cm="1">
        <f t="array" ref="Y137">INDEX('申請表 Application Form'!$B$5:$Q$1048576,ROW()*6-10,COLUMN()-10)</f>
        <v/>
      </c>
      <c r="Z137" s="22" t="str" cm="1">
        <f t="array" ref="Z137">IF(INDEX('申請表 Application Form'!$B$5:$Q$1048576,ROW()*6-10,COLUMN()-10)=0,"",INDEX('申請表 Application Form'!$B$5:$Q$1048576,ROW()*6-10,COLUMN()-10))</f>
        <v/>
      </c>
    </row>
    <row r="138" spans="1:26">
      <c r="A138" s="21" t="str" cm="1">
        <f t="array" ref="A138">INDEX('申請表 Application Form'!$B$5:$Q$1048576,ROW()*6-10,COLUMN())</f>
        <v/>
      </c>
      <c r="B138" s="22" t="str" cm="1">
        <f t="array" ref="B138">IF(INDEX('申請表 Application Form'!$B$5:$Q$1048576,ROW()*6-10,COLUMN())=0,"",INDEX('申請表 Application Form'!$B$5:$Q$1048576,ROW()*6-10,COLUMN()))</f>
        <v/>
      </c>
      <c r="C138" s="21" t="str" cm="1">
        <f t="array" ref="C138">IF(INDEX('申請表 Application Form'!$B$5:$Q$1048576,ROW()*6-10,COLUMN())=0,"",INDEX('申請表 Application Form'!$B$5:$Q$1048576,ROW()*6-10,COLUMN()))</f>
        <v/>
      </c>
      <c r="D138" s="22" t="str" cm="1">
        <f t="array" ref="D138">IF(INDEX('申請表 Application Form'!$B$5:$Q$1048576,ROW()*6-10,COLUMN())=0,"",INDEX('申請表 Application Form'!$B$5:$Q$1048576,ROW()*6-10,COLUMN()))</f>
        <v/>
      </c>
      <c r="E138" s="22" t="str" cm="1">
        <f t="array" ref="E138">INDEX('申請表 Application Form'!$B$5:$Q$1048576,2+((ROW()-2)*6),5)</f>
        <v xml:space="preserve"> </v>
      </c>
      <c r="F138" s="22" t="str" cm="1">
        <f t="array" ref="F138">IF(INDEX('申請表 Application Form'!$B$5:$Q$1048576,2+((ROW()-2)*6),6)=0,"",INDEX('申請表 Application Form'!$B$5:$Q$1048576,2+((ROW()-2)*6),6))</f>
        <v/>
      </c>
      <c r="G138" s="22" t="str" cm="1">
        <f t="array" ref="G138">IF(INDEX('申請表 Application Form'!$B$5:$Q$1048576,2+((ROW()-2)*6),7)=0,"",INDEX('申請表 Application Form'!$B$5:$Q$1048576,2+((ROW()-2)*6),7))</f>
        <v/>
      </c>
      <c r="H138" s="22" t="str" cm="1">
        <f t="array" ref="H138">IF(INDEX('申請表 Application Form'!$B$5:$Q$1048576,3+((ROW()-2)*6),6)=0,"",INDEX('申請表 Application Form'!$B$5:$Q$1048576,3+((ROW()-2)*6),6))</f>
        <v/>
      </c>
      <c r="I138" s="22" t="str" cm="1">
        <f t="array" ref="I138">IF(INDEX('申請表 Application Form'!$B$5:$Q$1048576,3+((ROW()-2)*6),7)=0,"",INDEX('申請表 Application Form'!$B$5:$Q$1048576,3+((ROW()-2)*6),7))</f>
        <v/>
      </c>
      <c r="J138" s="22" t="str" cm="1">
        <f t="array" ref="J138">IF(INDEX('申請表 Application Form'!$B$5:$Q$1048576,4+((ROW()-2)*6),6)=0,"",INDEX('申請表 Application Form'!$B$5:$Q$1048576,4+((ROW()-2)*6),6))</f>
        <v/>
      </c>
      <c r="K138" s="22" t="str" cm="1">
        <f t="array" ref="K138">IF(INDEX('申請表 Application Form'!$B$5:$Q$1048576,4+((ROW()-2)*6),7)=0,"",INDEX('申請表 Application Form'!$B$5:$Q$1048576,4+((ROW()-2)*6),7))</f>
        <v/>
      </c>
      <c r="L138" s="22" t="str" cm="1">
        <f t="array" ref="L138">IF(INDEX('申請表 Application Form'!$B$5:$Q$1048576,5+((ROW()-2)*6),6)=0,"",INDEX('申請表 Application Form'!$B$5:$Q$1048576,5+((ROW()-2)*6),6))</f>
        <v/>
      </c>
      <c r="M138" s="22" t="str" cm="1">
        <f t="array" ref="M138">IF(INDEX('申請表 Application Form'!$B$5:$Q$1048576,5+((ROW()-2)*6),7)=0,"",INDEX('申請表 Application Form'!$B$5:$Q$1048576,5+((ROW()-2)*6),7))</f>
        <v/>
      </c>
      <c r="N138" s="22" t="str" cm="1">
        <f t="array" ref="N138">IF(INDEX('申請表 Application Form'!$B$5:$Q$1048576,6+((ROW()-2)*6),6)=0,"",INDEX('申請表 Application Form'!$B$5:$Q$1048576,6+((ROW()-2)*6),6))</f>
        <v/>
      </c>
      <c r="O138" s="22" t="str" cm="1">
        <f t="array" ref="O138">IF(INDEX('申請表 Application Form'!$B$5:$Q$1048576,6+((ROW()-2)*6),7)=0,"",INDEX('申請表 Application Form'!$B$5:$Q$1048576,6+((ROW()-2)*6),7))</f>
        <v/>
      </c>
      <c r="P138" s="22" t="str" cm="1">
        <f t="array" ref="P138">IF(INDEX('申請表 Application Form'!$B$5:$Q$1048576,7+((ROW()-2)*6),6)=0,"",INDEX('申請表 Application Form'!$B$5:$Q$1048576,7+((ROW()-2)*6),6))</f>
        <v/>
      </c>
      <c r="Q138" s="22" t="str" cm="1">
        <f t="array" ref="Q138">IF(INDEX('申請表 Application Form'!$B$5:$Q$1048576,7+((ROW()-2)*6),7)=0,"",INDEX('申請表 Application Form'!$B$5:$Q$1048576,7+((ROW()-2)*6),7))</f>
        <v/>
      </c>
      <c r="R138" s="14" t="str" cm="1">
        <f t="array" ref="R138">IF(INDEX('申請表 Application Form'!$B$5:$Q$1048576,ROW()*6-10,COLUMN()-10)=0,"",INDEX('申請表 Application Form'!$B$5:$Q$1048576,ROW()*6-10,COLUMN()-10))</f>
        <v/>
      </c>
      <c r="S138" s="21" t="str" cm="1">
        <f t="array" ref="S138">IF(INDEX('申請表 Application Form'!$B$5:$Q$1048576,ROW()*6-10,COLUMN()-10)=0,"",INDEX('申請表 Application Form'!$B$5:$Q$1048576,ROW()*6-10,COLUMN()-10))</f>
        <v/>
      </c>
      <c r="T138" s="21" t="str" cm="1">
        <f t="array" ref="T138">IF(INDEX('申請表 Application Form'!$B$5:$Q$1048576,ROW()*6-10,COLUMN()-10)=0,"",INDEX('申請表 Application Form'!$B$5:$Q$1048576,ROW()*6-10,COLUMN()-10))</f>
        <v/>
      </c>
      <c r="U138" s="22" t="str" cm="1">
        <f t="array" ref="U138">IF(INDEX('申請表 Application Form'!$B$5:$Q$1048576,ROW()*6-10,COLUMN()-10)=0,"",INDEX('申請表 Application Form'!$B$5:$Q$1048576,ROW()*6-10,COLUMN()-10))</f>
        <v/>
      </c>
      <c r="V138" s="21" t="str" cm="1">
        <f t="array" ref="V138">IF(INDEX('申請表 Application Form'!$B$5:$Q$1048576,ROW()*6-10,COLUMN()-10)=0,"",INDEX('申請表 Application Form'!$B$5:$Q$1048576,ROW()*6-10,COLUMN()-10))</f>
        <v/>
      </c>
      <c r="W138" s="22" t="str" cm="1">
        <f t="array" ref="W138">INDEX('申請表 Application Form'!$B$5:$Q$1048576,ROW()*6-10,COLUMN()-10)</f>
        <v/>
      </c>
      <c r="X138" s="21" t="str" cm="1">
        <f t="array" ref="X138">IF(INDEX('申請表 Application Form'!$B$5:$Q$1048576,ROW()*6-10,COLUMN()-10)=0,"",INDEX('申請表 Application Form'!$B$5:$Q$1048576,ROW()*6-10,COLUMN()-10))</f>
        <v/>
      </c>
      <c r="Y138" s="21" t="str" cm="1">
        <f t="array" ref="Y138">INDEX('申請表 Application Form'!$B$5:$Q$1048576,ROW()*6-10,COLUMN()-10)</f>
        <v/>
      </c>
      <c r="Z138" s="22" t="str" cm="1">
        <f t="array" ref="Z138">IF(INDEX('申請表 Application Form'!$B$5:$Q$1048576,ROW()*6-10,COLUMN()-10)=0,"",INDEX('申請表 Application Form'!$B$5:$Q$1048576,ROW()*6-10,COLUMN()-10))</f>
        <v/>
      </c>
    </row>
    <row r="139" spans="1:26">
      <c r="A139" s="21" t="str" cm="1">
        <f t="array" ref="A139">INDEX('申請表 Application Form'!$B$5:$Q$1048576,ROW()*6-10,COLUMN())</f>
        <v/>
      </c>
      <c r="B139" s="22" t="str" cm="1">
        <f t="array" ref="B139">IF(INDEX('申請表 Application Form'!$B$5:$Q$1048576,ROW()*6-10,COLUMN())=0,"",INDEX('申請表 Application Form'!$B$5:$Q$1048576,ROW()*6-10,COLUMN()))</f>
        <v/>
      </c>
      <c r="C139" s="21" t="str" cm="1">
        <f t="array" ref="C139">IF(INDEX('申請表 Application Form'!$B$5:$Q$1048576,ROW()*6-10,COLUMN())=0,"",INDEX('申請表 Application Form'!$B$5:$Q$1048576,ROW()*6-10,COLUMN()))</f>
        <v/>
      </c>
      <c r="D139" s="22" t="str" cm="1">
        <f t="array" ref="D139">IF(INDEX('申請表 Application Form'!$B$5:$Q$1048576,ROW()*6-10,COLUMN())=0,"",INDEX('申請表 Application Form'!$B$5:$Q$1048576,ROW()*6-10,COLUMN()))</f>
        <v/>
      </c>
      <c r="E139" s="22" t="str" cm="1">
        <f t="array" ref="E139">INDEX('申請表 Application Form'!$B$5:$Q$1048576,2+((ROW()-2)*6),5)</f>
        <v xml:space="preserve"> </v>
      </c>
      <c r="F139" s="22" t="str" cm="1">
        <f t="array" ref="F139">IF(INDEX('申請表 Application Form'!$B$5:$Q$1048576,2+((ROW()-2)*6),6)=0,"",INDEX('申請表 Application Form'!$B$5:$Q$1048576,2+((ROW()-2)*6),6))</f>
        <v/>
      </c>
      <c r="G139" s="22" t="str" cm="1">
        <f t="array" ref="G139">IF(INDEX('申請表 Application Form'!$B$5:$Q$1048576,2+((ROW()-2)*6),7)=0,"",INDEX('申請表 Application Form'!$B$5:$Q$1048576,2+((ROW()-2)*6),7))</f>
        <v/>
      </c>
      <c r="H139" s="22" t="str" cm="1">
        <f t="array" ref="H139">IF(INDEX('申請表 Application Form'!$B$5:$Q$1048576,3+((ROW()-2)*6),6)=0,"",INDEX('申請表 Application Form'!$B$5:$Q$1048576,3+((ROW()-2)*6),6))</f>
        <v/>
      </c>
      <c r="I139" s="22" t="str" cm="1">
        <f t="array" ref="I139">IF(INDEX('申請表 Application Form'!$B$5:$Q$1048576,3+((ROW()-2)*6),7)=0,"",INDEX('申請表 Application Form'!$B$5:$Q$1048576,3+((ROW()-2)*6),7))</f>
        <v/>
      </c>
      <c r="J139" s="22" t="str" cm="1">
        <f t="array" ref="J139">IF(INDEX('申請表 Application Form'!$B$5:$Q$1048576,4+((ROW()-2)*6),6)=0,"",INDEX('申請表 Application Form'!$B$5:$Q$1048576,4+((ROW()-2)*6),6))</f>
        <v/>
      </c>
      <c r="K139" s="22" t="str" cm="1">
        <f t="array" ref="K139">IF(INDEX('申請表 Application Form'!$B$5:$Q$1048576,4+((ROW()-2)*6),7)=0,"",INDEX('申請表 Application Form'!$B$5:$Q$1048576,4+((ROW()-2)*6),7))</f>
        <v/>
      </c>
      <c r="L139" s="22" t="str" cm="1">
        <f t="array" ref="L139">IF(INDEX('申請表 Application Form'!$B$5:$Q$1048576,5+((ROW()-2)*6),6)=0,"",INDEX('申請表 Application Form'!$B$5:$Q$1048576,5+((ROW()-2)*6),6))</f>
        <v/>
      </c>
      <c r="M139" s="22" t="str" cm="1">
        <f t="array" ref="M139">IF(INDEX('申請表 Application Form'!$B$5:$Q$1048576,5+((ROW()-2)*6),7)=0,"",INDEX('申請表 Application Form'!$B$5:$Q$1048576,5+((ROW()-2)*6),7))</f>
        <v/>
      </c>
      <c r="N139" s="22" t="str" cm="1">
        <f t="array" ref="N139">IF(INDEX('申請表 Application Form'!$B$5:$Q$1048576,6+((ROW()-2)*6),6)=0,"",INDEX('申請表 Application Form'!$B$5:$Q$1048576,6+((ROW()-2)*6),6))</f>
        <v/>
      </c>
      <c r="O139" s="22" t="str" cm="1">
        <f t="array" ref="O139">IF(INDEX('申請表 Application Form'!$B$5:$Q$1048576,6+((ROW()-2)*6),7)=0,"",INDEX('申請表 Application Form'!$B$5:$Q$1048576,6+((ROW()-2)*6),7))</f>
        <v/>
      </c>
      <c r="P139" s="22" t="str" cm="1">
        <f t="array" ref="P139">IF(INDEX('申請表 Application Form'!$B$5:$Q$1048576,7+((ROW()-2)*6),6)=0,"",INDEX('申請表 Application Form'!$B$5:$Q$1048576,7+((ROW()-2)*6),6))</f>
        <v/>
      </c>
      <c r="Q139" s="22" t="str" cm="1">
        <f t="array" ref="Q139">IF(INDEX('申請表 Application Form'!$B$5:$Q$1048576,7+((ROW()-2)*6),7)=0,"",INDEX('申請表 Application Form'!$B$5:$Q$1048576,7+((ROW()-2)*6),7))</f>
        <v/>
      </c>
      <c r="R139" s="14" t="str" cm="1">
        <f t="array" ref="R139">IF(INDEX('申請表 Application Form'!$B$5:$Q$1048576,ROW()*6-10,COLUMN()-10)=0,"",INDEX('申請表 Application Form'!$B$5:$Q$1048576,ROW()*6-10,COLUMN()-10))</f>
        <v/>
      </c>
      <c r="S139" s="21" t="str" cm="1">
        <f t="array" ref="S139">IF(INDEX('申請表 Application Form'!$B$5:$Q$1048576,ROW()*6-10,COLUMN()-10)=0,"",INDEX('申請表 Application Form'!$B$5:$Q$1048576,ROW()*6-10,COLUMN()-10))</f>
        <v/>
      </c>
      <c r="T139" s="21" t="str" cm="1">
        <f t="array" ref="T139">IF(INDEX('申請表 Application Form'!$B$5:$Q$1048576,ROW()*6-10,COLUMN()-10)=0,"",INDEX('申請表 Application Form'!$B$5:$Q$1048576,ROW()*6-10,COLUMN()-10))</f>
        <v/>
      </c>
      <c r="U139" s="22" t="str" cm="1">
        <f t="array" ref="U139">IF(INDEX('申請表 Application Form'!$B$5:$Q$1048576,ROW()*6-10,COLUMN()-10)=0,"",INDEX('申請表 Application Form'!$B$5:$Q$1048576,ROW()*6-10,COLUMN()-10))</f>
        <v/>
      </c>
      <c r="V139" s="21" t="str" cm="1">
        <f t="array" ref="V139">IF(INDEX('申請表 Application Form'!$B$5:$Q$1048576,ROW()*6-10,COLUMN()-10)=0,"",INDEX('申請表 Application Form'!$B$5:$Q$1048576,ROW()*6-10,COLUMN()-10))</f>
        <v/>
      </c>
      <c r="W139" s="22" t="str" cm="1">
        <f t="array" ref="W139">INDEX('申請表 Application Form'!$B$5:$Q$1048576,ROW()*6-10,COLUMN()-10)</f>
        <v/>
      </c>
      <c r="X139" s="21" t="str" cm="1">
        <f t="array" ref="X139">IF(INDEX('申請表 Application Form'!$B$5:$Q$1048576,ROW()*6-10,COLUMN()-10)=0,"",INDEX('申請表 Application Form'!$B$5:$Q$1048576,ROW()*6-10,COLUMN()-10))</f>
        <v/>
      </c>
      <c r="Y139" s="21" t="str" cm="1">
        <f t="array" ref="Y139">INDEX('申請表 Application Form'!$B$5:$Q$1048576,ROW()*6-10,COLUMN()-10)</f>
        <v/>
      </c>
      <c r="Z139" s="22" t="str" cm="1">
        <f t="array" ref="Z139">IF(INDEX('申請表 Application Form'!$B$5:$Q$1048576,ROW()*6-10,COLUMN()-10)=0,"",INDEX('申請表 Application Form'!$B$5:$Q$1048576,ROW()*6-10,COLUMN()-10))</f>
        <v/>
      </c>
    </row>
    <row r="140" spans="1:26">
      <c r="A140" s="21" t="str" cm="1">
        <f t="array" ref="A140">INDEX('申請表 Application Form'!$B$5:$Q$1048576,ROW()*6-10,COLUMN())</f>
        <v/>
      </c>
      <c r="B140" s="22" t="str" cm="1">
        <f t="array" ref="B140">IF(INDEX('申請表 Application Form'!$B$5:$Q$1048576,ROW()*6-10,COLUMN())=0,"",INDEX('申請表 Application Form'!$B$5:$Q$1048576,ROW()*6-10,COLUMN()))</f>
        <v/>
      </c>
      <c r="C140" s="21" t="str" cm="1">
        <f t="array" ref="C140">IF(INDEX('申請表 Application Form'!$B$5:$Q$1048576,ROW()*6-10,COLUMN())=0,"",INDEX('申請表 Application Form'!$B$5:$Q$1048576,ROW()*6-10,COLUMN()))</f>
        <v/>
      </c>
      <c r="D140" s="22" t="str" cm="1">
        <f t="array" ref="D140">IF(INDEX('申請表 Application Form'!$B$5:$Q$1048576,ROW()*6-10,COLUMN())=0,"",INDEX('申請表 Application Form'!$B$5:$Q$1048576,ROW()*6-10,COLUMN()))</f>
        <v/>
      </c>
      <c r="E140" s="22" t="str" cm="1">
        <f t="array" ref="E140">INDEX('申請表 Application Form'!$B$5:$Q$1048576,2+((ROW()-2)*6),5)</f>
        <v xml:space="preserve"> </v>
      </c>
      <c r="F140" s="22" t="str" cm="1">
        <f t="array" ref="F140">IF(INDEX('申請表 Application Form'!$B$5:$Q$1048576,2+((ROW()-2)*6),6)=0,"",INDEX('申請表 Application Form'!$B$5:$Q$1048576,2+((ROW()-2)*6),6))</f>
        <v/>
      </c>
      <c r="G140" s="22" t="str" cm="1">
        <f t="array" ref="G140">IF(INDEX('申請表 Application Form'!$B$5:$Q$1048576,2+((ROW()-2)*6),7)=0,"",INDEX('申請表 Application Form'!$B$5:$Q$1048576,2+((ROW()-2)*6),7))</f>
        <v/>
      </c>
      <c r="H140" s="22" t="str" cm="1">
        <f t="array" ref="H140">IF(INDEX('申請表 Application Form'!$B$5:$Q$1048576,3+((ROW()-2)*6),6)=0,"",INDEX('申請表 Application Form'!$B$5:$Q$1048576,3+((ROW()-2)*6),6))</f>
        <v/>
      </c>
      <c r="I140" s="22" t="str" cm="1">
        <f t="array" ref="I140">IF(INDEX('申請表 Application Form'!$B$5:$Q$1048576,3+((ROW()-2)*6),7)=0,"",INDEX('申請表 Application Form'!$B$5:$Q$1048576,3+((ROW()-2)*6),7))</f>
        <v/>
      </c>
      <c r="J140" s="22" t="str" cm="1">
        <f t="array" ref="J140">IF(INDEX('申請表 Application Form'!$B$5:$Q$1048576,4+((ROW()-2)*6),6)=0,"",INDEX('申請表 Application Form'!$B$5:$Q$1048576,4+((ROW()-2)*6),6))</f>
        <v/>
      </c>
      <c r="K140" s="22" t="str" cm="1">
        <f t="array" ref="K140">IF(INDEX('申請表 Application Form'!$B$5:$Q$1048576,4+((ROW()-2)*6),7)=0,"",INDEX('申請表 Application Form'!$B$5:$Q$1048576,4+((ROW()-2)*6),7))</f>
        <v/>
      </c>
      <c r="L140" s="22" t="str" cm="1">
        <f t="array" ref="L140">IF(INDEX('申請表 Application Form'!$B$5:$Q$1048576,5+((ROW()-2)*6),6)=0,"",INDEX('申請表 Application Form'!$B$5:$Q$1048576,5+((ROW()-2)*6),6))</f>
        <v/>
      </c>
      <c r="M140" s="22" t="str" cm="1">
        <f t="array" ref="M140">IF(INDEX('申請表 Application Form'!$B$5:$Q$1048576,5+((ROW()-2)*6),7)=0,"",INDEX('申請表 Application Form'!$B$5:$Q$1048576,5+((ROW()-2)*6),7))</f>
        <v/>
      </c>
      <c r="N140" s="22" t="str" cm="1">
        <f t="array" ref="N140">IF(INDEX('申請表 Application Form'!$B$5:$Q$1048576,6+((ROW()-2)*6),6)=0,"",INDEX('申請表 Application Form'!$B$5:$Q$1048576,6+((ROW()-2)*6),6))</f>
        <v/>
      </c>
      <c r="O140" s="22" t="str" cm="1">
        <f t="array" ref="O140">IF(INDEX('申請表 Application Form'!$B$5:$Q$1048576,6+((ROW()-2)*6),7)=0,"",INDEX('申請表 Application Form'!$B$5:$Q$1048576,6+((ROW()-2)*6),7))</f>
        <v/>
      </c>
      <c r="P140" s="22" t="str" cm="1">
        <f t="array" ref="P140">IF(INDEX('申請表 Application Form'!$B$5:$Q$1048576,7+((ROW()-2)*6),6)=0,"",INDEX('申請表 Application Form'!$B$5:$Q$1048576,7+((ROW()-2)*6),6))</f>
        <v/>
      </c>
      <c r="Q140" s="22" t="str" cm="1">
        <f t="array" ref="Q140">IF(INDEX('申請表 Application Form'!$B$5:$Q$1048576,7+((ROW()-2)*6),7)=0,"",INDEX('申請表 Application Form'!$B$5:$Q$1048576,7+((ROW()-2)*6),7))</f>
        <v/>
      </c>
      <c r="R140" s="14" t="str" cm="1">
        <f t="array" ref="R140">IF(INDEX('申請表 Application Form'!$B$5:$Q$1048576,ROW()*6-10,COLUMN()-10)=0,"",INDEX('申請表 Application Form'!$B$5:$Q$1048576,ROW()*6-10,COLUMN()-10))</f>
        <v/>
      </c>
      <c r="S140" s="21" t="str" cm="1">
        <f t="array" ref="S140">IF(INDEX('申請表 Application Form'!$B$5:$Q$1048576,ROW()*6-10,COLUMN()-10)=0,"",INDEX('申請表 Application Form'!$B$5:$Q$1048576,ROW()*6-10,COLUMN()-10))</f>
        <v/>
      </c>
      <c r="T140" s="21" t="str" cm="1">
        <f t="array" ref="T140">IF(INDEX('申請表 Application Form'!$B$5:$Q$1048576,ROW()*6-10,COLUMN()-10)=0,"",INDEX('申請表 Application Form'!$B$5:$Q$1048576,ROW()*6-10,COLUMN()-10))</f>
        <v/>
      </c>
      <c r="U140" s="22" t="str" cm="1">
        <f t="array" ref="U140">IF(INDEX('申請表 Application Form'!$B$5:$Q$1048576,ROW()*6-10,COLUMN()-10)=0,"",INDEX('申請表 Application Form'!$B$5:$Q$1048576,ROW()*6-10,COLUMN()-10))</f>
        <v/>
      </c>
      <c r="V140" s="21" t="str" cm="1">
        <f t="array" ref="V140">IF(INDEX('申請表 Application Form'!$B$5:$Q$1048576,ROW()*6-10,COLUMN()-10)=0,"",INDEX('申請表 Application Form'!$B$5:$Q$1048576,ROW()*6-10,COLUMN()-10))</f>
        <v/>
      </c>
      <c r="W140" s="22" t="str" cm="1">
        <f t="array" ref="W140">INDEX('申請表 Application Form'!$B$5:$Q$1048576,ROW()*6-10,COLUMN()-10)</f>
        <v/>
      </c>
      <c r="X140" s="21" t="str" cm="1">
        <f t="array" ref="X140">IF(INDEX('申請表 Application Form'!$B$5:$Q$1048576,ROW()*6-10,COLUMN()-10)=0,"",INDEX('申請表 Application Form'!$B$5:$Q$1048576,ROW()*6-10,COLUMN()-10))</f>
        <v/>
      </c>
      <c r="Y140" s="21" t="str" cm="1">
        <f t="array" ref="Y140">INDEX('申請表 Application Form'!$B$5:$Q$1048576,ROW()*6-10,COLUMN()-10)</f>
        <v/>
      </c>
      <c r="Z140" s="22" t="str" cm="1">
        <f t="array" ref="Z140">IF(INDEX('申請表 Application Form'!$B$5:$Q$1048576,ROW()*6-10,COLUMN()-10)=0,"",INDEX('申請表 Application Form'!$B$5:$Q$1048576,ROW()*6-10,COLUMN()-10))</f>
        <v/>
      </c>
    </row>
  </sheetData>
  <sheetProtection algorithmName="SHA-512" hashValue="INdlgfoW0tZU+Eum/7N28kAEx47rrG+cBzH+m3PcQOBbU9YNHZV2Sa3QCEeOxw/xaazjO484WcZ5iKgERbhFKg==" saltValue="lx7wgKwg8iGkAWyDobE08g==" spinCount="100000" sheet="1" objects="1" scenarios="1" selectLockedCells="1" selectUnlockedCells="1"/>
  <phoneticPr fontId="1" type="noConversion"/>
  <conditionalFormatting sqref="F1 H1 J1 N1 P1">
    <cfRule type="expression" dxfId="0" priority="23">
      <formula>$F1="-"</formula>
    </cfRule>
  </conditionalFormatting>
  <pageMargins left="0.7" right="0.7" top="0.75" bottom="0.75" header="0.3" footer="0.3"/>
  <pageSetup paperSize="9" orientation="portrait" r:id="rId1"/>
  <ignoredErrors>
    <ignoredError sqref="W2:Y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對照用</vt:lpstr>
      <vt:lpstr>說明 Explanation</vt:lpstr>
      <vt:lpstr>申請表 (範例) Form (example)</vt:lpstr>
      <vt:lpstr>申請表 Application Form</vt:lpstr>
      <vt:lpstr>INDEX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陳郁茹</dc:creator>
  <cp:lastModifiedBy>陳郁茹</cp:lastModifiedBy>
  <cp:lastPrinted>2024-06-25T06:41:32Z</cp:lastPrinted>
  <dcterms:created xsi:type="dcterms:W3CDTF">2024-06-12T00:43:18Z</dcterms:created>
  <dcterms:modified xsi:type="dcterms:W3CDTF">2024-07-30T06:07:44Z</dcterms:modified>
</cp:coreProperties>
</file>